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a-t\_令和７年度\1200_健康こども部\1220_健康づくり課\1220_健康づくり\130_予防接種事業\030_その他予防接種\00030_その他予防接種\05　来年度契約等準備関係\HP掲載用\"/>
    </mc:Choice>
  </mc:AlternateContent>
  <xr:revisionPtr revIDLastSave="0" documentId="13_ncr:1_{459ACD44-1DD8-49A5-9CDA-D18C9B199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算式なし" sheetId="38" r:id="rId1"/>
    <sheet name="計算式あり" sheetId="37" r:id="rId2"/>
    <sheet name="【インボイス】計算式あり" sheetId="30" r:id="rId3"/>
    <sheet name="市担当者用" sheetId="33" r:id="rId4"/>
  </sheets>
  <definedNames>
    <definedName name="_xlnm.Print_Area" localSheetId="2">【インボイス】計算式あり!$B$2:$Z$42</definedName>
    <definedName name="_xlnm.Print_Area" localSheetId="1">計算式あり!$B$2:$Z$39</definedName>
    <definedName name="_xlnm.Print_Area" localSheetId="0">計算式なし!$B$2:$Z$39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38" l="1"/>
  <c r="R31" i="38"/>
  <c r="R29" i="38"/>
  <c r="R27" i="38"/>
  <c r="R25" i="38"/>
  <c r="S4" i="38"/>
  <c r="S2" i="38"/>
  <c r="C38" i="37"/>
  <c r="O33" i="37"/>
  <c r="AD32" i="37"/>
  <c r="AG32" i="37" s="1"/>
  <c r="V32" i="37"/>
  <c r="R31" i="37"/>
  <c r="V31" i="37" s="1"/>
  <c r="AD30" i="37"/>
  <c r="AG30" i="37" s="1"/>
  <c r="V30" i="37"/>
  <c r="R29" i="37"/>
  <c r="V29" i="37" s="1"/>
  <c r="AD28" i="37"/>
  <c r="AG28" i="37" s="1"/>
  <c r="V28" i="37"/>
  <c r="R27" i="37"/>
  <c r="V27" i="37" s="1"/>
  <c r="AD26" i="37"/>
  <c r="AG26" i="37" s="1"/>
  <c r="V26" i="37"/>
  <c r="R25" i="37"/>
  <c r="V25" i="37" s="1"/>
  <c r="V33" i="37" s="1"/>
  <c r="H21" i="37"/>
  <c r="S4" i="37"/>
  <c r="S2" i="37"/>
  <c r="S4" i="30"/>
  <c r="C41" i="30"/>
  <c r="AD35" i="30"/>
  <c r="AD33" i="30"/>
  <c r="AD29" i="30"/>
  <c r="AD31" i="30"/>
  <c r="S2" i="30"/>
  <c r="R34" i="30"/>
  <c r="R32" i="30"/>
  <c r="R30" i="30"/>
  <c r="R28" i="30"/>
  <c r="AG35" i="30"/>
  <c r="AG33" i="30"/>
  <c r="AG31" i="30"/>
  <c r="O36" i="30"/>
  <c r="AG29" i="30"/>
  <c r="V35" i="30"/>
  <c r="V34" i="30"/>
  <c r="V33" i="30"/>
  <c r="V32" i="30"/>
  <c r="V28" i="30"/>
  <c r="V29" i="30"/>
  <c r="V30" i="30"/>
  <c r="V31" i="30"/>
  <c r="V36" i="30" l="1"/>
  <c r="H22" i="30" l="1"/>
  <c r="Q24" i="30"/>
  <c r="I24" i="30"/>
</calcChain>
</file>

<file path=xl/sharedStrings.xml><?xml version="1.0" encoding="utf-8"?>
<sst xmlns="http://schemas.openxmlformats.org/spreadsheetml/2006/main" count="212" uniqueCount="69">
  <si>
    <t>電話番号</t>
    <rPh sb="0" eb="2">
      <t>デンワ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</si>
  <si>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</si>
  <si>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</si>
  <si>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</si>
  <si>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</si>
  <si>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</si>
  <si>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</si>
  <si>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</si>
  <si>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</si>
  <si>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</si>
  <si>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接種者数</t>
    <rPh sb="0" eb="2">
      <t>セッシュ</t>
    </rPh>
    <rPh sb="2" eb="3">
      <t>シャ</t>
    </rPh>
    <rPh sb="3" eb="4">
      <t>カズ</t>
    </rPh>
    <phoneticPr fontId="2"/>
  </si>
  <si>
    <t>単価（円）</t>
    <rPh sb="0" eb="2">
      <t>タンカ</t>
    </rPh>
    <rPh sb="3" eb="4">
      <t>エン</t>
    </rPh>
    <phoneticPr fontId="2"/>
  </si>
  <si>
    <t>　　下記、委託料を請求します。</t>
    <rPh sb="2" eb="4">
      <t>カキ</t>
    </rPh>
    <rPh sb="5" eb="8">
      <t>イタクリョウ</t>
    </rPh>
    <rPh sb="9" eb="11">
      <t>セイキュウ</t>
    </rPh>
    <phoneticPr fontId="2"/>
  </si>
  <si>
    <t>（Ｃ）＝（Ａ）×（Ｂ）</t>
    <phoneticPr fontId="2"/>
  </si>
  <si>
    <t>請求金額</t>
    <rPh sb="0" eb="2">
      <t>セイキュウ</t>
    </rPh>
    <rPh sb="2" eb="4">
      <t>キンガク</t>
    </rPh>
    <phoneticPr fontId="2"/>
  </si>
  <si>
    <t>フリガナ</t>
    <phoneticPr fontId="2"/>
  </si>
  <si>
    <t>（Ａ）</t>
    <phoneticPr fontId="2"/>
  </si>
  <si>
    <t>（Ｂ）</t>
    <phoneticPr fontId="2"/>
  </si>
  <si>
    <t>円</t>
    <phoneticPr fontId="2"/>
  </si>
  <si>
    <t>印</t>
  </si>
  <si>
    <t>年</t>
    <rPh sb="0" eb="1">
      <t>ネン</t>
    </rPh>
    <phoneticPr fontId="2"/>
  </si>
  <si>
    <t>本店・支店・出張所</t>
    <phoneticPr fontId="2"/>
  </si>
  <si>
    <t>月分）</t>
    <rPh sb="0" eb="1">
      <t>ガツ</t>
    </rPh>
    <rPh sb="1" eb="2">
      <t>ブン</t>
    </rPh>
    <phoneticPr fontId="2"/>
  </si>
  <si>
    <t>合                           計</t>
    <rPh sb="0" eb="1">
      <t>ア</t>
    </rPh>
    <rPh sb="28" eb="29">
      <t>ケイ</t>
    </rPh>
    <phoneticPr fontId="2"/>
  </si>
  <si>
    <t>銀行・信金・農協</t>
    <rPh sb="3" eb="5">
      <t>シンキン</t>
    </rPh>
    <rPh sb="6" eb="8">
      <t>ノウキョウ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</si>
  <si>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</si>
  <si>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</si>
  <si>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の部分に記入をお願いします。</t>
    <rPh sb="1" eb="3">
      <t>ブブン</t>
    </rPh>
    <rPh sb="4" eb="6">
      <t>キニュウ</t>
    </rPh>
    <rPh sb="8" eb="9">
      <t>ネガ</t>
    </rPh>
    <phoneticPr fontId="2"/>
  </si>
  <si>
    <t>　（令和</t>
    <rPh sb="2" eb="3">
      <t>レイ</t>
    </rPh>
    <rPh sb="3" eb="4">
      <t>ワ</t>
    </rPh>
    <phoneticPr fontId="2"/>
  </si>
  <si>
    <t>滝沢市長　武田　哲   　様</t>
    <rPh sb="0" eb="2">
      <t>タキザワ</t>
    </rPh>
    <rPh sb="2" eb="4">
      <t>シチョウ</t>
    </rPh>
    <rPh sb="5" eb="7">
      <t>タケダ</t>
    </rPh>
    <rPh sb="8" eb="9">
      <t>テツ</t>
    </rPh>
    <rPh sb="13" eb="14">
      <t>サマ</t>
    </rPh>
    <phoneticPr fontId="2"/>
  </si>
  <si>
    <t>内
訳</t>
    <rPh sb="0" eb="1">
      <t>ウチ</t>
    </rPh>
    <rPh sb="2" eb="3">
      <t>ヤク</t>
    </rPh>
    <phoneticPr fontId="2"/>
  </si>
  <si>
    <t>種別</t>
    <rPh sb="0" eb="2">
      <t>シュベツ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</si>
  <si>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</si>
  <si>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2" eb="5">
      <t>パーセントタイショウ</t>
    </rPh>
    <phoneticPr fontId="2"/>
  </si>
  <si>
    <t>円</t>
    <rPh sb="0" eb="1">
      <t>エン</t>
    </rPh>
    <phoneticPr fontId="2"/>
  </si>
  <si>
    <t>税込金額</t>
    <rPh sb="0" eb="2">
      <t>ゼイコ</t>
    </rPh>
    <rPh sb="2" eb="4">
      <t>キンガク</t>
    </rPh>
    <phoneticPr fontId="2"/>
  </si>
  <si>
    <t>小計（円）（Ｃ）</t>
    <rPh sb="0" eb="1">
      <t>ショウ</t>
    </rPh>
    <rPh sb="1" eb="2">
      <t>ケイ</t>
    </rPh>
    <rPh sb="3" eb="4">
      <t>エン</t>
    </rPh>
    <phoneticPr fontId="2"/>
  </si>
  <si>
    <t>登録番号</t>
    <rPh sb="0" eb="2">
      <t>トウロク</t>
    </rPh>
    <rPh sb="2" eb="4">
      <t>バンゴウ</t>
    </rPh>
    <phoneticPr fontId="2"/>
  </si>
  <si>
    <t>生ワクチン</t>
    <rPh sb="0" eb="1">
      <t>ナマ</t>
    </rPh>
    <phoneticPr fontId="2"/>
  </si>
  <si>
    <t>接種対象</t>
    <rPh sb="0" eb="2">
      <t>セッシュ</t>
    </rPh>
    <rPh sb="2" eb="4">
      <t>タイショウ</t>
    </rPh>
    <phoneticPr fontId="2"/>
  </si>
  <si>
    <t>ワクチン種別</t>
    <rPh sb="4" eb="6">
      <t>シュベツ</t>
    </rPh>
    <phoneticPr fontId="2"/>
  </si>
  <si>
    <t>組換えワクチン</t>
    <rPh sb="0" eb="2">
      <t>クミカ</t>
    </rPh>
    <phoneticPr fontId="2"/>
  </si>
  <si>
    <t>公費負担種別</t>
    <rPh sb="0" eb="2">
      <t>コウヒ</t>
    </rPh>
    <rPh sb="2" eb="4">
      <t>フタン</t>
    </rPh>
    <rPh sb="4" eb="6">
      <t>シュベツ</t>
    </rPh>
    <phoneticPr fontId="2"/>
  </si>
  <si>
    <t>一般</t>
    <rPh sb="0" eb="2">
      <t>イッパン</t>
    </rPh>
    <phoneticPr fontId="2"/>
  </si>
  <si>
    <t>低所得者</t>
    <rPh sb="0" eb="4">
      <t>テイショトクシャ</t>
    </rPh>
    <phoneticPr fontId="2"/>
  </si>
  <si>
    <t>単価</t>
    <rPh sb="0" eb="2">
      <t>タンカ</t>
    </rPh>
    <phoneticPr fontId="2"/>
  </si>
  <si>
    <t>年度末年齢
65歳以上</t>
    <rPh sb="0" eb="3">
      <t>ネンドマツ</t>
    </rPh>
    <rPh sb="3" eb="5">
      <t>ネンレイ</t>
    </rPh>
    <rPh sb="8" eb="9">
      <t>サイ</t>
    </rPh>
    <rPh sb="9" eb="11">
      <t>イジョウ</t>
    </rPh>
    <phoneticPr fontId="2"/>
  </si>
  <si>
    <t>生ワクチン</t>
    <rPh sb="0" eb="1">
      <t>ナマ</t>
    </rPh>
    <phoneticPr fontId="2"/>
  </si>
  <si>
    <t>組換えワクチン</t>
    <rPh sb="0" eb="2">
      <t>クミカ</t>
    </rPh>
    <phoneticPr fontId="2"/>
  </si>
  <si>
    <t>ワクチン種別</t>
    <rPh sb="4" eb="6">
      <t>シュベツ</t>
    </rPh>
    <phoneticPr fontId="2"/>
  </si>
  <si>
    <t>一般</t>
    <rPh sb="0" eb="2">
      <t>イッパン</t>
    </rPh>
    <phoneticPr fontId="2"/>
  </si>
  <si>
    <t>←上限額</t>
    <rPh sb="1" eb="4">
      <t>ジョウゲンガク</t>
    </rPh>
    <phoneticPr fontId="2"/>
  </si>
  <si>
    <t>円</t>
    <rPh sb="0" eb="1">
      <t>エン</t>
    </rPh>
    <phoneticPr fontId="2"/>
  </si>
  <si>
    <t>低所得者の単価は、医療機関で定めている接種費用を記入してください。</t>
    <rPh sb="0" eb="4">
      <t>テイショトクシャ</t>
    </rPh>
    <rPh sb="5" eb="7">
      <t>タンカ</t>
    </rPh>
    <rPh sb="9" eb="11">
      <t>イリョウ</t>
    </rPh>
    <rPh sb="11" eb="13">
      <t>キカン</t>
    </rPh>
    <rPh sb="14" eb="15">
      <t>サダ</t>
    </rPh>
    <rPh sb="19" eb="21">
      <t>セッシュ</t>
    </rPh>
    <rPh sb="21" eb="23">
      <t>ヒヨウ</t>
    </rPh>
    <rPh sb="24" eb="26">
      <t>キニュウ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</si>
  <si>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</si>
  <si>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</si>
  <si>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帯状疱疹予防接種委託料単価</t>
    <rPh sb="0" eb="2">
      <t>タイジョウ</t>
    </rPh>
    <rPh sb="2" eb="4">
      <t>ホウシン</t>
    </rPh>
    <rPh sb="4" eb="6">
      <t>ヨボウ</t>
    </rPh>
    <rPh sb="6" eb="8">
      <t>セッシュ</t>
    </rPh>
    <rPh sb="8" eb="11">
      <t>イタクリョウ</t>
    </rPh>
    <rPh sb="11" eb="13">
      <t>タンカ</t>
    </rPh>
    <phoneticPr fontId="2"/>
  </si>
  <si>
    <t>公費負担区分</t>
    <rPh sb="0" eb="2">
      <t>コウヒ</t>
    </rPh>
    <rPh sb="2" eb="4">
      <t>フタン</t>
    </rPh>
    <rPh sb="4" eb="6">
      <t>クブン</t>
    </rPh>
    <phoneticPr fontId="2"/>
  </si>
  <si>
    <t>※３</t>
    <phoneticPr fontId="2"/>
  </si>
  <si>
    <t>※２</t>
    <phoneticPr fontId="2"/>
  </si>
  <si>
    <t>請求の遅延や、請求漏れがあった場合は、滝沢市に協議してください。（任意様式可）</t>
    <rPh sb="19" eb="21">
      <t>タキザワ</t>
    </rPh>
    <rPh sb="21" eb="22">
      <t>シ</t>
    </rPh>
    <phoneticPr fontId="2"/>
  </si>
  <si>
    <t>実施月ごとにまとめ、接種券（予診票）を添付のうえ、滝沢市へ提出願います。</t>
    <rPh sb="0" eb="2">
      <t>ジッシ</t>
    </rPh>
    <rPh sb="2" eb="3">
      <t>ツキ</t>
    </rPh>
    <rPh sb="25" eb="27">
      <t>タキザワ</t>
    </rPh>
    <rPh sb="27" eb="28">
      <t>シ</t>
    </rPh>
    <rPh sb="29" eb="31">
      <t>テイシュツ</t>
    </rPh>
    <rPh sb="31" eb="32">
      <t>ネガ</t>
    </rPh>
    <phoneticPr fontId="2"/>
  </si>
  <si>
    <t>※１</t>
    <phoneticPr fontId="2"/>
  </si>
  <si>
    <t>年</t>
    <rPh sb="0" eb="1">
      <t>ネン</t>
    </rPh>
    <phoneticPr fontId="2"/>
  </si>
  <si>
    <t>低所得者*1</t>
    <rPh sb="0" eb="4">
      <t>テイショトクシャ</t>
    </rPh>
    <phoneticPr fontId="2"/>
  </si>
  <si>
    <r>
      <t xml:space="preserve">接種日に60～64歳*2
</t>
    </r>
    <r>
      <rPr>
        <sz val="10"/>
        <color theme="1"/>
        <rFont val="ＭＳ Ｐゴシック"/>
        <family val="3"/>
        <charset val="128"/>
      </rPr>
      <t>（身体障害者手帳１級）</t>
    </r>
    <rPh sb="0" eb="2">
      <t>セッシュ</t>
    </rPh>
    <rPh sb="2" eb="3">
      <t>ビ</t>
    </rPh>
    <rPh sb="9" eb="10">
      <t>サイ</t>
    </rPh>
    <rPh sb="14" eb="16">
      <t>シンタイ</t>
    </rPh>
    <rPh sb="16" eb="19">
      <t>ショウガイシャ</t>
    </rPh>
    <rPh sb="19" eb="21">
      <t>テチョウ</t>
    </rPh>
    <rPh sb="22" eb="23">
      <t>キュウ</t>
    </rPh>
    <phoneticPr fontId="2"/>
  </si>
  <si>
    <t>　　*1低所得者：生活保護受給者等が該当（非課税世帯は非該当）。市が交付する公費負担証明書も添付してください。</t>
    <rPh sb="4" eb="8">
      <t>テイショトクシャ</t>
    </rPh>
    <rPh sb="9" eb="11">
      <t>セイカツ</t>
    </rPh>
    <rPh sb="11" eb="13">
      <t>ホゴ</t>
    </rPh>
    <rPh sb="13" eb="16">
      <t>ジュキュウシャ</t>
    </rPh>
    <rPh sb="16" eb="17">
      <t>トウ</t>
    </rPh>
    <rPh sb="18" eb="20">
      <t>ガイトウ</t>
    </rPh>
    <rPh sb="21" eb="24">
      <t>ヒカゼイ</t>
    </rPh>
    <rPh sb="24" eb="26">
      <t>セタイ</t>
    </rPh>
    <rPh sb="27" eb="30">
      <t>ヒガイトウ</t>
    </rPh>
    <rPh sb="32" eb="33">
      <t>シ</t>
    </rPh>
    <rPh sb="34" eb="36">
      <t>コウフ</t>
    </rPh>
    <rPh sb="38" eb="40">
      <t>コウヒ</t>
    </rPh>
    <rPh sb="40" eb="42">
      <t>フタン</t>
    </rPh>
    <rPh sb="42" eb="45">
      <t>ショウメイショ</t>
    </rPh>
    <rPh sb="46" eb="48">
      <t>テンプ</t>
    </rPh>
    <phoneticPr fontId="2"/>
  </si>
  <si>
    <t>　　*2に該当する方については、接種券（予診票）の医師記入欄のいずれかに、該当者である旨を記載願います。</t>
    <rPh sb="5" eb="7">
      <t>ガイトウ</t>
    </rPh>
    <rPh sb="9" eb="10">
      <t>カタ</t>
    </rPh>
    <rPh sb="16" eb="18">
      <t>セッシュ</t>
    </rPh>
    <rPh sb="18" eb="19">
      <t>ケン</t>
    </rPh>
    <rPh sb="20" eb="23">
      <t>ヨシンヒョウ</t>
    </rPh>
    <rPh sb="25" eb="27">
      <t>イシ</t>
    </rPh>
    <rPh sb="27" eb="29">
      <t>キニュウ</t>
    </rPh>
    <rPh sb="29" eb="30">
      <t>ラン</t>
    </rPh>
    <rPh sb="37" eb="40">
      <t>ガイトウシャ</t>
    </rPh>
    <rPh sb="43" eb="44">
      <t>ムネ</t>
    </rPh>
    <rPh sb="45" eb="47">
      <t>キサイ</t>
    </rPh>
    <rPh sb="47" eb="48">
      <t>ネガ</t>
    </rPh>
    <phoneticPr fontId="2"/>
  </si>
  <si>
    <t>定期予防接種（帯状疱疹）委託料実施報告書兼請求書</t>
    <rPh sb="0" eb="2">
      <t>テイキ</t>
    </rPh>
    <rPh sb="2" eb="4">
      <t>ヨボウ</t>
    </rPh>
    <rPh sb="4" eb="6">
      <t>セッシュ</t>
    </rPh>
    <rPh sb="7" eb="9">
      <t>タイジョウ</t>
    </rPh>
    <rPh sb="9" eb="11">
      <t>ホウシン</t>
    </rPh>
    <rPh sb="15" eb="17">
      <t>ジッシ</t>
    </rPh>
    <rPh sb="17" eb="20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</si>
</sst>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vertical="center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>
      <alignment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4" fillId="3" borderId="30" xfId="0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Protection="1">
      <protection locked="0"/>
    </xf>
    <xf numFmtId="0" fontId="5" fillId="0" borderId="0" xfId="0" applyFont="1"/>
    <xf numFmtId="0" fontId="13" fillId="0" borderId="20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distributed"/>
      <protection locked="0"/>
    </xf>
    <xf numFmtId="0" fontId="7" fillId="0" borderId="2" xfId="0" applyFont="1" applyBorder="1" applyAlignment="1" applyProtection="1">
      <alignment horizontal="centerContinuous" vertical="center"/>
      <protection locked="0"/>
    </xf>
    <xf numFmtId="0" fontId="7" fillId="0" borderId="1" xfId="0" applyFont="1" applyBorder="1" applyAlignment="1" applyProtection="1">
      <alignment horizontal="centerContinuous" vertical="center"/>
      <protection locked="0"/>
    </xf>
    <xf numFmtId="0" fontId="12" fillId="0" borderId="1" xfId="0" applyFont="1" applyBorder="1" applyAlignment="1" applyProtection="1">
      <alignment horizontal="centerContinuous" vertical="center"/>
      <protection locked="0"/>
    </xf>
    <xf numFmtId="0" fontId="7" fillId="0" borderId="2" xfId="0" applyFont="1" applyBorder="1" applyAlignment="1" applyProtection="1">
      <alignment horizontal="centerContinuous" vertical="distributed"/>
      <protection locked="0"/>
    </xf>
    <xf numFmtId="0" fontId="7" fillId="0" borderId="1" xfId="0" applyFont="1" applyBorder="1" applyAlignment="1" applyProtection="1">
      <alignment horizontal="centerContinuous" vertical="distributed"/>
      <protection locked="0"/>
    </xf>
    <xf numFmtId="176" fontId="4" fillId="3" borderId="9" xfId="0" applyNumberFormat="1" applyFont="1" applyFill="1" applyBorder="1" applyAlignment="1">
      <alignment vertical="center"/>
    </xf>
    <xf numFmtId="0" fontId="4" fillId="3" borderId="38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right" vertical="center"/>
      <protection locked="0"/>
    </xf>
    <xf numFmtId="0" fontId="17" fillId="0" borderId="26" xfId="0" applyFont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Protection="1"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4" borderId="0" xfId="0" applyFont="1" applyFill="1" applyProtection="1">
      <protection locked="0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Protection="1">
      <protection locked="0"/>
    </xf>
    <xf numFmtId="0" fontId="13" fillId="4" borderId="0" xfId="0" applyFont="1" applyFill="1" applyAlignment="1">
      <alignment horizontal="right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right" vertical="center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7" fillId="4" borderId="2" xfId="0" applyFont="1" applyFill="1" applyBorder="1" applyAlignment="1" applyProtection="1">
      <alignment horizontal="centerContinuous" vertical="distributed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distributed"/>
      <protection locked="0"/>
    </xf>
    <xf numFmtId="0" fontId="7" fillId="4" borderId="1" xfId="0" applyFont="1" applyFill="1" applyBorder="1" applyAlignment="1" applyProtection="1">
      <alignment horizontal="centerContinuous" vertical="distributed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7" fillId="4" borderId="2" xfId="0" applyFont="1" applyFill="1" applyBorder="1" applyAlignment="1" applyProtection="1">
      <alignment horizontal="centerContinuous" vertical="center"/>
      <protection locked="0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Continuous"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Continuous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10" fillId="4" borderId="5" xfId="0" applyFont="1" applyFill="1" applyBorder="1" applyProtection="1"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10" fillId="4" borderId="0" xfId="0" applyFont="1" applyFill="1" applyProtection="1">
      <protection locked="0"/>
    </xf>
    <xf numFmtId="0" fontId="10" fillId="4" borderId="0" xfId="0" applyFont="1" applyFill="1" applyAlignment="1" applyProtection="1">
      <alignment wrapText="1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center" shrinkToFit="1"/>
      <protection locked="0"/>
    </xf>
    <xf numFmtId="0" fontId="6" fillId="4" borderId="7" xfId="0" applyFont="1" applyFill="1" applyBorder="1" applyAlignment="1" applyProtection="1">
      <alignment horizontal="center" vertical="center" shrinkToFit="1"/>
      <protection locked="0"/>
    </xf>
    <xf numFmtId="0" fontId="6" fillId="4" borderId="8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left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right" vertical="center"/>
      <protection locked="0"/>
    </xf>
    <xf numFmtId="0" fontId="17" fillId="4" borderId="7" xfId="0" applyFont="1" applyFill="1" applyBorder="1" applyAlignment="1" applyProtection="1">
      <alignment horizontal="right" vertical="center"/>
      <protection locked="0"/>
    </xf>
    <xf numFmtId="38" fontId="18" fillId="4" borderId="7" xfId="0" applyNumberFormat="1" applyFont="1" applyFill="1" applyBorder="1" applyAlignment="1">
      <alignment horizontal="right" vertical="center"/>
    </xf>
    <xf numFmtId="0" fontId="14" fillId="4" borderId="7" xfId="0" applyFont="1" applyFill="1" applyBorder="1" applyAlignment="1" applyProtection="1">
      <alignment horizontal="right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176" fontId="15" fillId="0" borderId="15" xfId="0" applyNumberFormat="1" applyFont="1" applyBorder="1" applyAlignment="1">
      <alignment vertical="center"/>
    </xf>
    <xf numFmtId="176" fontId="15" fillId="0" borderId="36" xfId="0" applyNumberFormat="1" applyFont="1" applyBorder="1" applyAlignment="1">
      <alignment vertical="center"/>
    </xf>
    <xf numFmtId="176" fontId="15" fillId="0" borderId="44" xfId="0" applyNumberFormat="1" applyFont="1" applyBorder="1" applyAlignment="1">
      <alignment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76" fontId="15" fillId="0" borderId="9" xfId="0" applyNumberFormat="1" applyFont="1" applyBorder="1" applyAlignment="1" applyProtection="1">
      <alignment vertical="center"/>
      <protection locked="0"/>
    </xf>
    <xf numFmtId="176" fontId="15" fillId="0" borderId="3" xfId="0" applyNumberFormat="1" applyFont="1" applyBorder="1" applyAlignment="1" applyProtection="1">
      <alignment vertical="center"/>
      <protection locked="0"/>
    </xf>
    <xf numFmtId="176" fontId="15" fillId="0" borderId="4" xfId="0" applyNumberFormat="1" applyFont="1" applyBorder="1" applyAlignment="1" applyProtection="1">
      <alignment vertical="center"/>
      <protection locked="0"/>
    </xf>
    <xf numFmtId="176" fontId="15" fillId="0" borderId="9" xfId="0" applyNumberFormat="1" applyFont="1" applyBorder="1" applyAlignment="1">
      <alignment vertical="center"/>
    </xf>
    <xf numFmtId="176" fontId="15" fillId="0" borderId="3" xfId="0" applyNumberFormat="1" applyFont="1" applyBorder="1" applyAlignment="1">
      <alignment vertical="center"/>
    </xf>
    <xf numFmtId="176" fontId="15" fillId="0" borderId="43" xfId="0" applyNumberFormat="1" applyFont="1" applyBorder="1" applyAlignment="1">
      <alignment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176" fontId="15" fillId="0" borderId="15" xfId="0" applyNumberFormat="1" applyFont="1" applyBorder="1" applyAlignment="1" applyProtection="1">
      <alignment vertical="center"/>
      <protection locked="0"/>
    </xf>
    <xf numFmtId="176" fontId="15" fillId="0" borderId="36" xfId="0" applyNumberFormat="1" applyFont="1" applyBorder="1" applyAlignment="1" applyProtection="1">
      <alignment vertical="center"/>
      <protection locked="0"/>
    </xf>
    <xf numFmtId="176" fontId="15" fillId="0" borderId="12" xfId="0" applyNumberFormat="1" applyFont="1" applyBorder="1" applyAlignment="1" applyProtection="1">
      <alignment vertical="center"/>
      <protection locked="0"/>
    </xf>
    <xf numFmtId="176" fontId="15" fillId="0" borderId="12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16" xfId="0" applyNumberFormat="1" applyFont="1" applyBorder="1" applyAlignment="1" applyProtection="1">
      <alignment vertical="center"/>
      <protection locked="0"/>
    </xf>
    <xf numFmtId="176" fontId="15" fillId="0" borderId="19" xfId="0" applyNumberFormat="1" applyFont="1" applyBorder="1" applyAlignment="1" applyProtection="1">
      <alignment vertical="center"/>
      <protection locked="0"/>
    </xf>
    <xf numFmtId="176" fontId="15" fillId="0" borderId="14" xfId="0" applyNumberFormat="1" applyFont="1" applyBorder="1" applyAlignment="1" applyProtection="1">
      <alignment vertical="center"/>
      <protection locked="0"/>
    </xf>
    <xf numFmtId="176" fontId="15" fillId="0" borderId="16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177" fontId="15" fillId="0" borderId="41" xfId="0" applyNumberFormat="1" applyFont="1" applyBorder="1" applyAlignment="1">
      <alignment vertical="center"/>
    </xf>
    <xf numFmtId="177" fontId="17" fillId="0" borderId="32" xfId="0" applyNumberFormat="1" applyFont="1" applyBorder="1" applyAlignment="1" applyProtection="1">
      <alignment horizontal="center" vertical="center"/>
      <protection locked="0"/>
    </xf>
    <xf numFmtId="177" fontId="17" fillId="0" borderId="33" xfId="0" applyNumberFormat="1" applyFont="1" applyBorder="1" applyAlignment="1" applyProtection="1">
      <alignment horizontal="center" vertical="center"/>
      <protection locked="0"/>
    </xf>
    <xf numFmtId="177" fontId="17" fillId="0" borderId="34" xfId="0" applyNumberFormat="1" applyFont="1" applyBorder="1" applyAlignment="1" applyProtection="1">
      <alignment horizontal="center" vertical="center"/>
      <protection locked="0"/>
    </xf>
    <xf numFmtId="177" fontId="15" fillId="0" borderId="31" xfId="0" applyNumberFormat="1" applyFont="1" applyBorder="1" applyAlignment="1">
      <alignment vertical="center"/>
    </xf>
    <xf numFmtId="177" fontId="15" fillId="0" borderId="42" xfId="0" applyNumberFormat="1" applyFont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 applyProtection="1">
      <alignment horizontal="right" vertical="center"/>
      <protection locked="0"/>
    </xf>
    <xf numFmtId="38" fontId="18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36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176" fontId="15" fillId="3" borderId="9" xfId="0" applyNumberFormat="1" applyFont="1" applyFill="1" applyBorder="1" applyAlignment="1" applyProtection="1">
      <alignment vertical="center"/>
      <protection locked="0"/>
    </xf>
    <xf numFmtId="176" fontId="15" fillId="3" borderId="3" xfId="0" applyNumberFormat="1" applyFont="1" applyFill="1" applyBorder="1" applyAlignment="1" applyProtection="1">
      <alignment vertical="center"/>
      <protection locked="0"/>
    </xf>
    <xf numFmtId="176" fontId="15" fillId="3" borderId="4" xfId="0" applyNumberFormat="1" applyFont="1" applyFill="1" applyBorder="1" applyAlignment="1" applyProtection="1">
      <alignment vertical="center"/>
      <protection locked="0"/>
    </xf>
    <xf numFmtId="176" fontId="15" fillId="3" borderId="15" xfId="0" applyNumberFormat="1" applyFont="1" applyFill="1" applyBorder="1" applyAlignment="1" applyProtection="1">
      <alignment vertical="center"/>
      <protection locked="0"/>
    </xf>
    <xf numFmtId="176" fontId="15" fillId="3" borderId="36" xfId="0" applyNumberFormat="1" applyFont="1" applyFill="1" applyBorder="1" applyAlignment="1" applyProtection="1">
      <alignment vertical="center"/>
      <protection locked="0"/>
    </xf>
    <xf numFmtId="176" fontId="15" fillId="3" borderId="12" xfId="0" applyNumberFormat="1" applyFont="1" applyFill="1" applyBorder="1" applyAlignment="1" applyProtection="1">
      <alignment vertical="center"/>
      <protection locked="0"/>
    </xf>
    <xf numFmtId="176" fontId="15" fillId="3" borderId="16" xfId="0" applyNumberFormat="1" applyFont="1" applyFill="1" applyBorder="1" applyAlignment="1" applyProtection="1">
      <alignment vertical="center"/>
      <protection locked="0"/>
    </xf>
    <xf numFmtId="176" fontId="15" fillId="3" borderId="19" xfId="0" applyNumberFormat="1" applyFont="1" applyFill="1" applyBorder="1" applyAlignment="1" applyProtection="1">
      <alignment vertical="center"/>
      <protection locked="0"/>
    </xf>
    <xf numFmtId="176" fontId="15" fillId="3" borderId="14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38" fontId="13" fillId="0" borderId="27" xfId="0" applyNumberFormat="1" applyFont="1" applyBorder="1" applyAlignment="1" applyProtection="1">
      <alignment horizontal="center" vertical="center"/>
      <protection locked="0"/>
    </xf>
    <xf numFmtId="38" fontId="13" fillId="0" borderId="28" xfId="0" applyNumberFormat="1" applyFont="1" applyBorder="1" applyAlignment="1" applyProtection="1">
      <alignment horizontal="center" vertical="center"/>
      <protection locked="0"/>
    </xf>
    <xf numFmtId="38" fontId="13" fillId="0" borderId="35" xfId="0" applyNumberFormat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38" fontId="16" fillId="0" borderId="1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22" xfId="0" applyFont="1" applyBorder="1" applyAlignment="1" applyProtection="1">
      <alignment horizontal="right" vertical="center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0" fontId="17" fillId="0" borderId="36" xfId="0" applyFont="1" applyBorder="1" applyAlignment="1" applyProtection="1">
      <alignment horizontal="right" vertical="center"/>
      <protection locked="0"/>
    </xf>
    <xf numFmtId="38" fontId="18" fillId="0" borderId="30" xfId="0" applyNumberFormat="1" applyFont="1" applyBorder="1" applyAlignment="1">
      <alignment horizontal="right" vertical="center"/>
    </xf>
    <xf numFmtId="0" fontId="14" fillId="0" borderId="5" xfId="0" applyFont="1" applyBorder="1" applyAlignment="1" applyProtection="1">
      <alignment horizontal="right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38" fontId="16" fillId="0" borderId="16" xfId="1" applyFont="1" applyFill="1" applyBorder="1" applyAlignment="1" applyProtection="1">
      <alignment horizontal="center" vertical="center"/>
    </xf>
    <xf numFmtId="38" fontId="16" fillId="0" borderId="19" xfId="1" applyFont="1" applyFill="1" applyBorder="1" applyAlignment="1" applyProtection="1">
      <alignment horizontal="center" vertical="center"/>
    </xf>
    <xf numFmtId="0" fontId="14" fillId="3" borderId="30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D5D"/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225160</xdr:colOff>
      <xdr:row>11</xdr:row>
      <xdr:rowOff>229639</xdr:rowOff>
    </xdr:from>
    <xdr:to>
      <xdr:col>28</xdr:col>
      <xdr:colOff>54429</xdr:colOff>
      <xdr:row>12</xdr:row>
      <xdr:rowOff>204108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A20CF00-AF19-44B1-B809-95C881342961}"/>
            </a:ext>
          </a:extLst>
        </xdr:cNvPr>
        <xdr:cNvSpPr>
          <a:spLocks noChangeArrowheads="1"/>
        </xdr:cNvSpPr>
      </xdr:nvSpPr>
      <xdr:spPr bwMode="auto">
        <a:xfrm>
          <a:off x="7521310" y="2953789"/>
          <a:ext cx="381719" cy="222119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225160</xdr:colOff>
      <xdr:row>12</xdr:row>
      <xdr:rowOff>229639</xdr:rowOff>
    </xdr:from>
    <xdr:to>
      <xdr:col>28</xdr:col>
      <xdr:colOff>54429</xdr:colOff>
      <xdr:row>13</xdr:row>
      <xdr:rowOff>204108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E777A72-F0D5-4724-B91F-7977F5E80FC7}"/>
            </a:ext>
          </a:extLst>
        </xdr:cNvPr>
        <xdr:cNvSpPr>
          <a:spLocks noChangeArrowheads="1"/>
        </xdr:cNvSpPr>
      </xdr:nvSpPr>
      <xdr:spPr bwMode="auto">
        <a:xfrm>
          <a:off x="7627446" y="2883032"/>
          <a:ext cx="387162" cy="219397"/>
        </a:xfrm>
        <a:prstGeom prst="ellips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D1DF-C233-4FBA-B19F-9EF19C8A2E72}">
  <sheetPr>
    <tabColor theme="3" tint="0.79998168889431442"/>
  </sheetPr>
  <dimension ref="A1:AZ40"/>
  <sheetViews>
    <sheetView tabSelected="1" zoomScale="70" zoomScaleNormal="70" zoomScaleSheetLayoutView="100" workbookViewId="0">
      <selection activeCell="AX20" sqref="AX20"/>
    </sheetView>
  </sheetViews>
  <sheetFormatPr defaultColWidth="3.375" defaultRowHeight="16.5" customHeight="1" x14ac:dyDescent="0.15"/>
  <cols>
    <col min="1" max="1" width="3.625" style="4" customWidth="1"/>
    <col min="2" max="17" width="3.875" style="4" customWidth="1"/>
    <col min="18" max="18" width="3.5" style="4" customWidth="1"/>
    <col min="19" max="20" width="3.875" style="4" customWidth="1"/>
    <col min="21" max="21" width="1.875" style="4" customWidth="1"/>
    <col min="22" max="22" width="2.125" style="4" customWidth="1"/>
    <col min="23" max="25" width="3.875" style="4" customWidth="1"/>
    <col min="26" max="26" width="3.25" style="4" customWidth="1"/>
    <col min="27" max="27" width="3.875" style="4" customWidth="1"/>
    <col min="28" max="16384" width="3.375" style="4"/>
  </cols>
  <sheetData>
    <row r="1" spans="1:27" ht="16.5" customHeight="1" thickBo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0.100000000000001" customHeight="1" thickBo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83" t="str">
        <f>"滝沢市（"&amp;市担当者用!B2&amp;市担当者用!C2&amp;"年度）"</f>
        <v>滝沢市（令和8年度）</v>
      </c>
      <c r="T2" s="84"/>
      <c r="U2" s="84"/>
      <c r="V2" s="84"/>
      <c r="W2" s="84"/>
      <c r="X2" s="84"/>
      <c r="Y2" s="84"/>
      <c r="Z2" s="85"/>
      <c r="AA2" s="52"/>
    </row>
    <row r="3" spans="1:27" ht="11.2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  <c r="T3" s="53"/>
      <c r="U3" s="54"/>
      <c r="V3" s="54"/>
      <c r="W3" s="53"/>
      <c r="X3" s="53"/>
      <c r="Y3" s="53"/>
      <c r="Z3" s="53"/>
      <c r="AA3" s="52"/>
    </row>
    <row r="4" spans="1:27" ht="20.100000000000001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5"/>
      <c r="R4" s="55"/>
      <c r="S4" s="56" t="str">
        <f>市担当者用!$B$2</f>
        <v>令和</v>
      </c>
      <c r="T4" s="57"/>
      <c r="U4" s="86" t="s">
        <v>63</v>
      </c>
      <c r="V4" s="86"/>
      <c r="W4" s="57"/>
      <c r="X4" s="58" t="s">
        <v>25</v>
      </c>
      <c r="Y4" s="57"/>
      <c r="Z4" s="59" t="s">
        <v>26</v>
      </c>
      <c r="AA4" s="55"/>
    </row>
    <row r="5" spans="1:27" ht="20.100000000000001" customHeight="1" x14ac:dyDescent="0.15">
      <c r="A5" s="52"/>
      <c r="B5" s="87" t="s">
        <v>29</v>
      </c>
      <c r="C5" s="87"/>
      <c r="D5" s="87"/>
      <c r="E5" s="87"/>
      <c r="F5" s="87"/>
      <c r="G5" s="87"/>
      <c r="H5" s="87"/>
      <c r="I5" s="87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2"/>
    </row>
    <row r="6" spans="1:27" ht="11.25" customHeight="1" x14ac:dyDescent="0.15">
      <c r="A6" s="52"/>
      <c r="B6" s="60"/>
      <c r="C6" s="60"/>
      <c r="D6" s="60"/>
      <c r="E6" s="60"/>
      <c r="F6" s="60"/>
      <c r="G6" s="60"/>
      <c r="H6" s="60"/>
      <c r="I6" s="60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2"/>
    </row>
    <row r="7" spans="1:27" ht="20.100000000000001" customHeight="1" x14ac:dyDescent="0.15">
      <c r="A7" s="52"/>
      <c r="B7" s="55"/>
      <c r="C7" s="55"/>
      <c r="D7" s="55"/>
      <c r="E7" s="55"/>
      <c r="F7" s="55"/>
      <c r="G7" s="55"/>
      <c r="H7" s="60" t="s">
        <v>2</v>
      </c>
      <c r="I7" s="60"/>
      <c r="J7" s="60"/>
      <c r="K7" s="60"/>
      <c r="L7" s="60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2"/>
    </row>
    <row r="8" spans="1:27" ht="20.100000000000001" customHeight="1" x14ac:dyDescent="0.15">
      <c r="A8" s="52"/>
      <c r="B8" s="55"/>
      <c r="C8" s="55"/>
      <c r="D8" s="55"/>
      <c r="E8" s="55"/>
      <c r="F8" s="55"/>
      <c r="G8" s="55"/>
      <c r="H8" s="55"/>
      <c r="I8" s="61" t="s">
        <v>3</v>
      </c>
      <c r="J8" s="61"/>
      <c r="K8" s="61"/>
      <c r="L8" s="62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52"/>
    </row>
    <row r="9" spans="1:27" ht="20.100000000000001" customHeight="1" x14ac:dyDescent="0.15">
      <c r="A9" s="52"/>
      <c r="B9" s="55"/>
      <c r="C9" s="55"/>
      <c r="D9" s="55"/>
      <c r="E9" s="55"/>
      <c r="F9" s="55"/>
      <c r="G9" s="55"/>
      <c r="H9" s="55"/>
      <c r="I9" s="64" t="s">
        <v>4</v>
      </c>
      <c r="J9" s="64"/>
      <c r="K9" s="64"/>
      <c r="L9" s="62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52"/>
    </row>
    <row r="10" spans="1:27" ht="20.100000000000001" customHeight="1" x14ac:dyDescent="0.15">
      <c r="A10" s="52"/>
      <c r="B10" s="55"/>
      <c r="C10" s="55"/>
      <c r="D10" s="55"/>
      <c r="E10" s="55"/>
      <c r="F10" s="55"/>
      <c r="G10" s="55"/>
      <c r="H10" s="55"/>
      <c r="I10" s="64" t="s">
        <v>5</v>
      </c>
      <c r="J10" s="64"/>
      <c r="K10" s="64"/>
      <c r="L10" s="62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 t="s">
        <v>19</v>
      </c>
      <c r="Y10" s="65"/>
      <c r="Z10" s="65"/>
      <c r="AA10" s="52"/>
    </row>
    <row r="11" spans="1:27" ht="20.100000000000001" customHeight="1" x14ac:dyDescent="0.15">
      <c r="A11" s="52"/>
      <c r="B11" s="55"/>
      <c r="C11" s="55"/>
      <c r="D11" s="55"/>
      <c r="E11" s="55"/>
      <c r="F11" s="55"/>
      <c r="G11" s="55"/>
      <c r="H11" s="55"/>
      <c r="I11" s="64" t="s">
        <v>0</v>
      </c>
      <c r="J11" s="64"/>
      <c r="K11" s="64"/>
      <c r="L11" s="62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52"/>
    </row>
    <row r="12" spans="1:27" ht="20.100000000000001" customHeight="1" x14ac:dyDescent="0.15">
      <c r="A12" s="52"/>
      <c r="B12" s="55"/>
      <c r="C12" s="55"/>
      <c r="D12" s="55"/>
      <c r="E12" s="55"/>
      <c r="F12" s="55"/>
      <c r="G12" s="55"/>
      <c r="H12" s="60" t="s">
        <v>6</v>
      </c>
      <c r="I12" s="60"/>
      <c r="J12" s="60"/>
      <c r="K12" s="60"/>
      <c r="L12" s="60"/>
      <c r="M12" s="66"/>
      <c r="N12" s="66"/>
      <c r="O12" s="66"/>
      <c r="P12" s="66"/>
      <c r="Q12" s="66"/>
      <c r="R12" s="66"/>
      <c r="S12" s="66"/>
      <c r="T12" s="66"/>
      <c r="U12" s="66"/>
      <c r="V12" s="55"/>
      <c r="W12" s="55"/>
      <c r="X12" s="55"/>
      <c r="Y12" s="55"/>
      <c r="Z12" s="55"/>
      <c r="AA12" s="52"/>
    </row>
    <row r="13" spans="1:27" ht="20.100000000000001" customHeight="1" x14ac:dyDescent="0.15">
      <c r="A13" s="52"/>
      <c r="B13" s="55"/>
      <c r="C13" s="55"/>
      <c r="D13" s="55"/>
      <c r="E13" s="55"/>
      <c r="F13" s="55"/>
      <c r="G13" s="55"/>
      <c r="H13" s="55"/>
      <c r="I13" s="67" t="s">
        <v>7</v>
      </c>
      <c r="J13" s="67"/>
      <c r="K13" s="67"/>
      <c r="L13" s="88"/>
      <c r="M13" s="88"/>
      <c r="N13" s="88"/>
      <c r="O13" s="68" t="s">
        <v>24</v>
      </c>
      <c r="P13" s="69"/>
      <c r="Q13" s="69"/>
      <c r="R13" s="69"/>
      <c r="S13" s="89"/>
      <c r="T13" s="89"/>
      <c r="U13" s="89"/>
      <c r="V13" s="89"/>
      <c r="W13" s="90" t="s">
        <v>21</v>
      </c>
      <c r="X13" s="90"/>
      <c r="Y13" s="90"/>
      <c r="Z13" s="90"/>
      <c r="AA13" s="52"/>
    </row>
    <row r="14" spans="1:27" ht="20.100000000000001" customHeight="1" x14ac:dyDescent="0.15">
      <c r="A14" s="52"/>
      <c r="B14" s="55"/>
      <c r="C14" s="55"/>
      <c r="D14" s="55"/>
      <c r="E14" s="55"/>
      <c r="F14" s="55"/>
      <c r="G14" s="55"/>
      <c r="H14" s="55"/>
      <c r="I14" s="70" t="s">
        <v>8</v>
      </c>
      <c r="J14" s="70"/>
      <c r="K14" s="70"/>
      <c r="L14" s="71" t="s">
        <v>9</v>
      </c>
      <c r="M14" s="71"/>
      <c r="N14" s="71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52"/>
    </row>
    <row r="15" spans="1:27" ht="20.100000000000001" customHeight="1" x14ac:dyDescent="0.15">
      <c r="A15" s="52"/>
      <c r="B15" s="55"/>
      <c r="C15" s="55"/>
      <c r="D15" s="55"/>
      <c r="E15" s="55"/>
      <c r="F15" s="55"/>
      <c r="G15" s="55"/>
      <c r="H15" s="55"/>
      <c r="I15" s="72" t="s">
        <v>15</v>
      </c>
      <c r="J15" s="72"/>
      <c r="K15" s="72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52"/>
    </row>
    <row r="16" spans="1:27" ht="20.100000000000001" customHeight="1" x14ac:dyDescent="0.15">
      <c r="A16" s="52"/>
      <c r="B16" s="55"/>
      <c r="C16" s="55"/>
      <c r="D16" s="55"/>
      <c r="E16" s="55"/>
      <c r="F16" s="55"/>
      <c r="G16" s="55"/>
      <c r="H16" s="55"/>
      <c r="I16" s="70" t="s">
        <v>1</v>
      </c>
      <c r="J16" s="70"/>
      <c r="K16" s="70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52"/>
    </row>
    <row r="17" spans="1:52" ht="15.75" customHeight="1" x14ac:dyDescent="0.15">
      <c r="A17" s="52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2"/>
    </row>
    <row r="18" spans="1:52" ht="24.95" customHeight="1" x14ac:dyDescent="0.15">
      <c r="A18" s="52"/>
      <c r="B18" s="117" t="s">
        <v>68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52"/>
    </row>
    <row r="19" spans="1:52" ht="15.75" customHeight="1" x14ac:dyDescent="0.15">
      <c r="A19" s="5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52"/>
    </row>
    <row r="20" spans="1:52" ht="24.95" customHeight="1" thickBot="1" x14ac:dyDescent="0.2">
      <c r="A20" s="52"/>
      <c r="B20" s="87" t="s">
        <v>12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74"/>
      <c r="V20" s="55"/>
      <c r="W20" s="55"/>
      <c r="X20" s="55"/>
      <c r="Y20" s="55"/>
      <c r="Z20" s="55"/>
      <c r="AA20" s="52"/>
    </row>
    <row r="21" spans="1:52" ht="27" customHeight="1" thickBot="1" x14ac:dyDescent="0.25">
      <c r="A21" s="52"/>
      <c r="B21" s="91" t="s">
        <v>14</v>
      </c>
      <c r="C21" s="92"/>
      <c r="D21" s="92"/>
      <c r="E21" s="92"/>
      <c r="F21" s="92"/>
      <c r="G21" s="92"/>
      <c r="H21" s="93"/>
      <c r="I21" s="93"/>
      <c r="J21" s="93"/>
      <c r="K21" s="93"/>
      <c r="L21" s="93"/>
      <c r="M21" s="93"/>
      <c r="N21" s="93"/>
      <c r="O21" s="80" t="s">
        <v>18</v>
      </c>
      <c r="P21" s="94" t="s">
        <v>28</v>
      </c>
      <c r="Q21" s="94"/>
      <c r="R21" s="94"/>
      <c r="S21" s="81"/>
      <c r="T21" s="81" t="s">
        <v>20</v>
      </c>
      <c r="U21" s="81"/>
      <c r="V21" s="81"/>
      <c r="W21" s="95" t="s">
        <v>22</v>
      </c>
      <c r="X21" s="95"/>
      <c r="Y21" s="81"/>
      <c r="Z21" s="82"/>
      <c r="AA21" s="52"/>
    </row>
    <row r="22" spans="1:52" ht="19.5" customHeight="1" thickBot="1" x14ac:dyDescent="0.2">
      <c r="A22" s="52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2"/>
    </row>
    <row r="23" spans="1:52" ht="20.100000000000001" customHeight="1" x14ac:dyDescent="0.15">
      <c r="A23" s="52"/>
      <c r="B23" s="96" t="s">
        <v>39</v>
      </c>
      <c r="C23" s="97"/>
      <c r="D23" s="97"/>
      <c r="E23" s="97"/>
      <c r="F23" s="97"/>
      <c r="G23" s="100" t="s">
        <v>49</v>
      </c>
      <c r="H23" s="97"/>
      <c r="I23" s="97"/>
      <c r="J23" s="97"/>
      <c r="K23" s="100" t="s">
        <v>42</v>
      </c>
      <c r="L23" s="97"/>
      <c r="M23" s="97"/>
      <c r="N23" s="102"/>
      <c r="O23" s="104" t="s">
        <v>10</v>
      </c>
      <c r="P23" s="104"/>
      <c r="Q23" s="104"/>
      <c r="R23" s="105" t="s">
        <v>11</v>
      </c>
      <c r="S23" s="106"/>
      <c r="T23" s="106"/>
      <c r="U23" s="107"/>
      <c r="V23" s="104" t="s">
        <v>36</v>
      </c>
      <c r="W23" s="104"/>
      <c r="X23" s="104"/>
      <c r="Y23" s="105"/>
      <c r="Z23" s="108"/>
      <c r="AA23" s="52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52" ht="20.100000000000001" customHeight="1" thickBot="1" x14ac:dyDescent="0.2">
      <c r="A24" s="52"/>
      <c r="B24" s="98"/>
      <c r="C24" s="99"/>
      <c r="D24" s="99"/>
      <c r="E24" s="99"/>
      <c r="F24" s="99"/>
      <c r="G24" s="101"/>
      <c r="H24" s="99"/>
      <c r="I24" s="99"/>
      <c r="J24" s="99"/>
      <c r="K24" s="101"/>
      <c r="L24" s="99"/>
      <c r="M24" s="99"/>
      <c r="N24" s="103"/>
      <c r="O24" s="109" t="s">
        <v>16</v>
      </c>
      <c r="P24" s="109"/>
      <c r="Q24" s="109"/>
      <c r="R24" s="110" t="s">
        <v>17</v>
      </c>
      <c r="S24" s="111"/>
      <c r="T24" s="111"/>
      <c r="U24" s="112"/>
      <c r="V24" s="113" t="s">
        <v>13</v>
      </c>
      <c r="W24" s="114"/>
      <c r="X24" s="114"/>
      <c r="Y24" s="114"/>
      <c r="Z24" s="115"/>
      <c r="AA24" s="52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Z24" s="22"/>
    </row>
    <row r="25" spans="1:52" ht="27" customHeight="1" x14ac:dyDescent="0.15">
      <c r="A25" s="52"/>
      <c r="B25" s="96" t="s">
        <v>46</v>
      </c>
      <c r="C25" s="97"/>
      <c r="D25" s="97"/>
      <c r="E25" s="97"/>
      <c r="F25" s="97"/>
      <c r="G25" s="132" t="s">
        <v>38</v>
      </c>
      <c r="H25" s="133"/>
      <c r="I25" s="133"/>
      <c r="J25" s="134"/>
      <c r="K25" s="132" t="s">
        <v>43</v>
      </c>
      <c r="L25" s="133"/>
      <c r="M25" s="133"/>
      <c r="N25" s="134"/>
      <c r="O25" s="135"/>
      <c r="P25" s="136"/>
      <c r="Q25" s="137"/>
      <c r="R25" s="118">
        <f>市担当者用!$F$5</f>
        <v>4000</v>
      </c>
      <c r="S25" s="119"/>
      <c r="T25" s="119"/>
      <c r="U25" s="138"/>
      <c r="V25" s="118"/>
      <c r="W25" s="119"/>
      <c r="X25" s="119"/>
      <c r="Y25" s="119"/>
      <c r="Z25" s="120"/>
      <c r="AA25" s="5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52" ht="27" customHeight="1" x14ac:dyDescent="0.15">
      <c r="A26" s="52"/>
      <c r="B26" s="130"/>
      <c r="C26" s="131"/>
      <c r="D26" s="131"/>
      <c r="E26" s="131"/>
      <c r="F26" s="131"/>
      <c r="G26" s="121"/>
      <c r="H26" s="122"/>
      <c r="I26" s="122"/>
      <c r="J26" s="123"/>
      <c r="K26" s="121" t="s">
        <v>64</v>
      </c>
      <c r="L26" s="122"/>
      <c r="M26" s="122"/>
      <c r="N26" s="123"/>
      <c r="O26" s="124"/>
      <c r="P26" s="125"/>
      <c r="Q26" s="126"/>
      <c r="R26" s="124"/>
      <c r="S26" s="125"/>
      <c r="T26" s="125"/>
      <c r="U26" s="126"/>
      <c r="V26" s="127"/>
      <c r="W26" s="128"/>
      <c r="X26" s="128"/>
      <c r="Y26" s="128"/>
      <c r="Z26" s="129"/>
      <c r="AA26" s="52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52" ht="27" customHeight="1" x14ac:dyDescent="0.15">
      <c r="A27" s="52"/>
      <c r="B27" s="130"/>
      <c r="C27" s="131"/>
      <c r="D27" s="131"/>
      <c r="E27" s="131"/>
      <c r="F27" s="131"/>
      <c r="G27" s="121" t="s">
        <v>41</v>
      </c>
      <c r="H27" s="122"/>
      <c r="I27" s="122"/>
      <c r="J27" s="123"/>
      <c r="K27" s="121" t="s">
        <v>43</v>
      </c>
      <c r="L27" s="122"/>
      <c r="M27" s="122"/>
      <c r="N27" s="123"/>
      <c r="O27" s="124"/>
      <c r="P27" s="125"/>
      <c r="Q27" s="126"/>
      <c r="R27" s="127">
        <f>市担当者用!$F$7</f>
        <v>10000</v>
      </c>
      <c r="S27" s="128"/>
      <c r="T27" s="128"/>
      <c r="U27" s="139"/>
      <c r="V27" s="127"/>
      <c r="W27" s="128"/>
      <c r="X27" s="128"/>
      <c r="Y27" s="128"/>
      <c r="Z27" s="129"/>
      <c r="AA27" s="52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52" ht="27" customHeight="1" thickBot="1" x14ac:dyDescent="0.2">
      <c r="A28" s="52"/>
      <c r="B28" s="98"/>
      <c r="C28" s="99"/>
      <c r="D28" s="99"/>
      <c r="E28" s="99"/>
      <c r="F28" s="99"/>
      <c r="G28" s="121"/>
      <c r="H28" s="122"/>
      <c r="I28" s="122"/>
      <c r="J28" s="123"/>
      <c r="K28" s="121" t="s">
        <v>64</v>
      </c>
      <c r="L28" s="122"/>
      <c r="M28" s="122"/>
      <c r="N28" s="123"/>
      <c r="O28" s="140"/>
      <c r="P28" s="141"/>
      <c r="Q28" s="142"/>
      <c r="R28" s="124"/>
      <c r="S28" s="125"/>
      <c r="T28" s="125"/>
      <c r="U28" s="126"/>
      <c r="V28" s="143"/>
      <c r="W28" s="144"/>
      <c r="X28" s="144"/>
      <c r="Y28" s="144"/>
      <c r="Z28" s="145"/>
      <c r="AA28" s="52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52" ht="27" customHeight="1" x14ac:dyDescent="0.15">
      <c r="A29" s="52"/>
      <c r="B29" s="96" t="s">
        <v>65</v>
      </c>
      <c r="C29" s="97"/>
      <c r="D29" s="97"/>
      <c r="E29" s="97"/>
      <c r="F29" s="97"/>
      <c r="G29" s="132" t="s">
        <v>38</v>
      </c>
      <c r="H29" s="133"/>
      <c r="I29" s="133"/>
      <c r="J29" s="134"/>
      <c r="K29" s="132" t="s">
        <v>43</v>
      </c>
      <c r="L29" s="133"/>
      <c r="M29" s="133"/>
      <c r="N29" s="134"/>
      <c r="O29" s="135"/>
      <c r="P29" s="136"/>
      <c r="Q29" s="137"/>
      <c r="R29" s="118">
        <f>市担当者用!$F$5</f>
        <v>4000</v>
      </c>
      <c r="S29" s="119"/>
      <c r="T29" s="119"/>
      <c r="U29" s="138"/>
      <c r="V29" s="118"/>
      <c r="W29" s="119"/>
      <c r="X29" s="119"/>
      <c r="Y29" s="119"/>
      <c r="Z29" s="120"/>
      <c r="AA29" s="52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52" ht="27" customHeight="1" x14ac:dyDescent="0.15">
      <c r="A30" s="52"/>
      <c r="B30" s="130"/>
      <c r="C30" s="131"/>
      <c r="D30" s="131"/>
      <c r="E30" s="131"/>
      <c r="F30" s="131"/>
      <c r="G30" s="121"/>
      <c r="H30" s="122"/>
      <c r="I30" s="122"/>
      <c r="J30" s="123"/>
      <c r="K30" s="121" t="s">
        <v>64</v>
      </c>
      <c r="L30" s="122"/>
      <c r="M30" s="122"/>
      <c r="N30" s="123"/>
      <c r="O30" s="124"/>
      <c r="P30" s="125"/>
      <c r="Q30" s="126"/>
      <c r="R30" s="124"/>
      <c r="S30" s="125"/>
      <c r="T30" s="125"/>
      <c r="U30" s="126"/>
      <c r="V30" s="127"/>
      <c r="W30" s="128"/>
      <c r="X30" s="128"/>
      <c r="Y30" s="128"/>
      <c r="Z30" s="129"/>
      <c r="AA30" s="52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52" ht="27" customHeight="1" x14ac:dyDescent="0.15">
      <c r="A31" s="52"/>
      <c r="B31" s="130"/>
      <c r="C31" s="131"/>
      <c r="D31" s="131"/>
      <c r="E31" s="131"/>
      <c r="F31" s="131"/>
      <c r="G31" s="121" t="s">
        <v>41</v>
      </c>
      <c r="H31" s="122"/>
      <c r="I31" s="122"/>
      <c r="J31" s="123"/>
      <c r="K31" s="121" t="s">
        <v>43</v>
      </c>
      <c r="L31" s="122"/>
      <c r="M31" s="122"/>
      <c r="N31" s="123"/>
      <c r="O31" s="124"/>
      <c r="P31" s="125"/>
      <c r="Q31" s="126"/>
      <c r="R31" s="127">
        <f>市担当者用!$F$7</f>
        <v>10000</v>
      </c>
      <c r="S31" s="128"/>
      <c r="T31" s="128"/>
      <c r="U31" s="139"/>
      <c r="V31" s="127"/>
      <c r="W31" s="128"/>
      <c r="X31" s="128"/>
      <c r="Y31" s="128"/>
      <c r="Z31" s="129"/>
      <c r="AA31" s="52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52" ht="27" customHeight="1" thickBot="1" x14ac:dyDescent="0.2">
      <c r="A32" s="52"/>
      <c r="B32" s="130"/>
      <c r="C32" s="131"/>
      <c r="D32" s="131"/>
      <c r="E32" s="131"/>
      <c r="F32" s="131"/>
      <c r="G32" s="110"/>
      <c r="H32" s="111"/>
      <c r="I32" s="111"/>
      <c r="J32" s="112"/>
      <c r="K32" s="121" t="s">
        <v>64</v>
      </c>
      <c r="L32" s="122"/>
      <c r="M32" s="122"/>
      <c r="N32" s="123"/>
      <c r="O32" s="140"/>
      <c r="P32" s="141"/>
      <c r="Q32" s="142"/>
      <c r="R32" s="124"/>
      <c r="S32" s="125"/>
      <c r="T32" s="125"/>
      <c r="U32" s="126"/>
      <c r="V32" s="143"/>
      <c r="W32" s="144"/>
      <c r="X32" s="144"/>
      <c r="Y32" s="144"/>
      <c r="Z32" s="145"/>
      <c r="AA32" s="52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s="9" customFormat="1" ht="23.1" customHeight="1" thickBot="1" x14ac:dyDescent="0.2">
      <c r="A33" s="75"/>
      <c r="B33" s="146" t="s">
        <v>23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8"/>
      <c r="P33" s="148"/>
      <c r="Q33" s="148"/>
      <c r="R33" s="149"/>
      <c r="S33" s="150"/>
      <c r="T33" s="150"/>
      <c r="U33" s="151"/>
      <c r="V33" s="148"/>
      <c r="W33" s="148"/>
      <c r="X33" s="148"/>
      <c r="Y33" s="152"/>
      <c r="Z33" s="153"/>
      <c r="AA33" s="75"/>
    </row>
    <row r="34" spans="1:48" s="9" customFormat="1" ht="17.100000000000001" customHeight="1" x14ac:dyDescent="0.15">
      <c r="A34" s="75"/>
      <c r="B34" s="76" t="s">
        <v>62</v>
      </c>
      <c r="C34" s="76" t="s">
        <v>61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5"/>
    </row>
    <row r="35" spans="1:48" s="9" customFormat="1" ht="15" customHeight="1" x14ac:dyDescent="0.15">
      <c r="A35" s="75"/>
      <c r="B35" s="77" t="s">
        <v>66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5"/>
    </row>
    <row r="36" spans="1:48" s="9" customFormat="1" ht="12.95" customHeight="1" x14ac:dyDescent="0.15">
      <c r="A36" s="75"/>
      <c r="B36" s="77" t="s">
        <v>67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5"/>
    </row>
    <row r="37" spans="1:48" ht="17.100000000000001" customHeight="1" x14ac:dyDescent="0.15">
      <c r="A37" s="52"/>
      <c r="B37" s="78" t="s">
        <v>59</v>
      </c>
      <c r="C37" s="78" t="s">
        <v>60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52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7.100000000000001" customHeight="1" x14ac:dyDescent="0.15">
      <c r="A38" s="52"/>
      <c r="B38" s="79" t="s">
        <v>58</v>
      </c>
      <c r="C38" s="154" t="str">
        <f>"区分が「低所得者*2」の方の単価は、医療機関の設定額です。ただし上限額は、生ワクチン"&amp;TEXT(市担当者用!$F$6,"#,##0")&amp;"円、組換えワクチン"&amp;TEXT(市担当者用!$F$8,"#,##0")&amp;"円とします。"</f>
        <v>区分が「低所得者*2」の方の単価は、医療機関の設定額です。ただし上限額は、生ワクチン8,750円、組換えワクチン21,950円とします。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52"/>
    </row>
    <row r="39" spans="1:48" ht="17.100000000000001" customHeight="1" x14ac:dyDescent="0.15">
      <c r="A39" s="52"/>
      <c r="B39" s="55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52"/>
    </row>
    <row r="40" spans="1:48" ht="16.5" customHeight="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</sheetData>
  <sheetProtection sheet="1" scenarios="1" formatCells="0" formatColumns="0" formatRows="0" insertColumns="0" insertRows="0" deleteColumns="0" deleteRows="0" sort="0"/>
  <protectedRanges>
    <protectedRange sqref="V21 Y4 M8:Z11 L13:L14 O14 M15:Z16 S21 T4:U4" name="範囲1"/>
  </protectedRanges>
  <mergeCells count="67">
    <mergeCell ref="B33:N33"/>
    <mergeCell ref="O33:Q33"/>
    <mergeCell ref="R33:U33"/>
    <mergeCell ref="V33:Z33"/>
    <mergeCell ref="C38:Z39"/>
    <mergeCell ref="V31:Z31"/>
    <mergeCell ref="K32:N32"/>
    <mergeCell ref="O32:Q32"/>
    <mergeCell ref="R32:U32"/>
    <mergeCell ref="V32:Z32"/>
    <mergeCell ref="B29:F32"/>
    <mergeCell ref="G29:J30"/>
    <mergeCell ref="K29:N29"/>
    <mergeCell ref="O29:Q29"/>
    <mergeCell ref="R29:U29"/>
    <mergeCell ref="G31:J32"/>
    <mergeCell ref="K31:N31"/>
    <mergeCell ref="O31:Q31"/>
    <mergeCell ref="R31:U31"/>
    <mergeCell ref="V29:Z29"/>
    <mergeCell ref="K30:N30"/>
    <mergeCell ref="O30:Q30"/>
    <mergeCell ref="R30:U30"/>
    <mergeCell ref="V30:Z30"/>
    <mergeCell ref="V27:Z27"/>
    <mergeCell ref="K28:N28"/>
    <mergeCell ref="O28:Q28"/>
    <mergeCell ref="R28:U28"/>
    <mergeCell ref="V28:Z28"/>
    <mergeCell ref="B25:F28"/>
    <mergeCell ref="G25:J26"/>
    <mergeCell ref="K25:N25"/>
    <mergeCell ref="O25:Q25"/>
    <mergeCell ref="R25:U25"/>
    <mergeCell ref="G27:J28"/>
    <mergeCell ref="K27:N27"/>
    <mergeCell ref="O27:Q27"/>
    <mergeCell ref="R27:U27"/>
    <mergeCell ref="V25:Z25"/>
    <mergeCell ref="K26:N26"/>
    <mergeCell ref="O26:Q26"/>
    <mergeCell ref="R26:U26"/>
    <mergeCell ref="V26:Z26"/>
    <mergeCell ref="O14:Z14"/>
    <mergeCell ref="L15:Z15"/>
    <mergeCell ref="L16:Z16"/>
    <mergeCell ref="B18:Z18"/>
    <mergeCell ref="B20:T20"/>
    <mergeCell ref="B21:G21"/>
    <mergeCell ref="H21:N21"/>
    <mergeCell ref="P21:R21"/>
    <mergeCell ref="W21:X21"/>
    <mergeCell ref="B23:F24"/>
    <mergeCell ref="G23:J24"/>
    <mergeCell ref="K23:N24"/>
    <mergeCell ref="O23:Q23"/>
    <mergeCell ref="R23:U23"/>
    <mergeCell ref="V23:Z23"/>
    <mergeCell ref="O24:Q24"/>
    <mergeCell ref="R24:U24"/>
    <mergeCell ref="V24:Z24"/>
    <mergeCell ref="S2:Z2"/>
    <mergeCell ref="U4:V4"/>
    <mergeCell ref="B5:I5"/>
    <mergeCell ref="L13:N13"/>
    <mergeCell ref="S13:V13"/>
    <mergeCell ref="W13:Z13"/>
  </mergeCells>
  <phoneticPr fontId="2"/>
  <conditionalFormatting sqref="R26:U26 R28:U28 R30:U30 R32:U32">
    <cfRule type="cellIs" dxfId="16" priority="13" operator="greaterThan">
      <formula>#REF!</formula>
    </cfRule>
  </conditionalFormatting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91AD-0AE3-4524-A228-17B465FB7C95}">
  <sheetPr>
    <tabColor theme="3" tint="0.79998168889431442"/>
  </sheetPr>
  <dimension ref="B1:BF39"/>
  <sheetViews>
    <sheetView zoomScale="70" zoomScaleNormal="70" zoomScaleSheetLayoutView="100" workbookViewId="0">
      <selection activeCell="O33" sqref="O33:Q33"/>
    </sheetView>
  </sheetViews>
  <sheetFormatPr defaultColWidth="3.375" defaultRowHeight="16.5" customHeight="1" x14ac:dyDescent="0.15"/>
  <cols>
    <col min="1" max="1" width="3.625" style="4" customWidth="1"/>
    <col min="2" max="17" width="3.875" style="4" customWidth="1"/>
    <col min="18" max="18" width="3.5" style="4" customWidth="1"/>
    <col min="19" max="20" width="3.875" style="4" customWidth="1"/>
    <col min="21" max="21" width="1.875" style="4" customWidth="1"/>
    <col min="22" max="22" width="2.125" style="4" customWidth="1"/>
    <col min="23" max="25" width="3.875" style="4" customWidth="1"/>
    <col min="26" max="26" width="3.25" style="4" customWidth="1"/>
    <col min="27" max="27" width="3.875" style="4" customWidth="1"/>
    <col min="28" max="28" width="3.375" style="4" customWidth="1"/>
    <col min="29" max="29" width="8.875" style="4" customWidth="1"/>
    <col min="30" max="30" width="9.5" style="4" customWidth="1"/>
    <col min="31" max="32" width="3.375" style="4"/>
    <col min="33" max="33" width="17" style="4" customWidth="1"/>
    <col min="34" max="16384" width="3.375" style="4"/>
  </cols>
  <sheetData>
    <row r="1" spans="2:30" ht="16.5" customHeight="1" thickBot="1" x14ac:dyDescent="0.2"/>
    <row r="2" spans="2:30" ht="20.100000000000001" customHeight="1" thickBot="1" x14ac:dyDescent="0.2">
      <c r="S2" s="155" t="str">
        <f>"滝沢市（"&amp;市担当者用!B2&amp;市担当者用!C2&amp;"年度）"</f>
        <v>滝沢市（令和8年度）</v>
      </c>
      <c r="T2" s="156"/>
      <c r="U2" s="156"/>
      <c r="V2" s="156"/>
      <c r="W2" s="156"/>
      <c r="X2" s="156"/>
      <c r="Y2" s="156"/>
      <c r="Z2" s="157"/>
    </row>
    <row r="3" spans="2:30" ht="11.25" customHeight="1" x14ac:dyDescent="0.15">
      <c r="S3" s="38"/>
      <c r="T3" s="38"/>
      <c r="U3" s="39"/>
      <c r="V3" s="39"/>
      <c r="W3" s="38"/>
      <c r="X3" s="38"/>
      <c r="Y3" s="38"/>
      <c r="Z3" s="38"/>
    </row>
    <row r="4" spans="2:30" ht="20.100000000000001" customHeight="1" x14ac:dyDescent="0.15">
      <c r="Q4" s="5"/>
      <c r="R4" s="5"/>
      <c r="S4" s="49" t="str">
        <f>市担当者用!$B$2</f>
        <v>令和</v>
      </c>
      <c r="T4" s="47"/>
      <c r="U4" s="131" t="s">
        <v>63</v>
      </c>
      <c r="V4" s="131"/>
      <c r="W4" s="47"/>
      <c r="X4" s="50" t="s">
        <v>25</v>
      </c>
      <c r="Y4" s="47"/>
      <c r="Z4" s="51" t="s">
        <v>26</v>
      </c>
      <c r="AA4" s="5"/>
      <c r="AC4" s="6"/>
      <c r="AD4" s="14" t="s">
        <v>27</v>
      </c>
    </row>
    <row r="5" spans="2:30" ht="20.100000000000001" customHeight="1" x14ac:dyDescent="0.15">
      <c r="B5" s="158" t="s">
        <v>29</v>
      </c>
      <c r="C5" s="158"/>
      <c r="D5" s="158"/>
      <c r="E5" s="158"/>
      <c r="F5" s="158"/>
      <c r="G5" s="158"/>
      <c r="H5" s="158"/>
      <c r="I5" s="15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30" ht="11.25" customHeight="1" x14ac:dyDescent="0.15">
      <c r="B6" s="7"/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0" ht="20.100000000000001" customHeight="1" x14ac:dyDescent="0.15">
      <c r="B7" s="5"/>
      <c r="C7" s="5"/>
      <c r="D7" s="5"/>
      <c r="E7" s="5"/>
      <c r="F7" s="5"/>
      <c r="G7" s="5"/>
      <c r="H7" s="7" t="s">
        <v>2</v>
      </c>
      <c r="I7" s="7"/>
      <c r="J7" s="7"/>
      <c r="K7" s="7"/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2:30" ht="20.100000000000001" customHeight="1" x14ac:dyDescent="0.15">
      <c r="B8" s="5"/>
      <c r="C8" s="5"/>
      <c r="D8" s="5"/>
      <c r="E8" s="5"/>
      <c r="F8" s="5"/>
      <c r="G8" s="5"/>
      <c r="H8" s="5"/>
      <c r="I8" s="30" t="s">
        <v>3</v>
      </c>
      <c r="J8" s="30"/>
      <c r="K8" s="30"/>
      <c r="L8" s="42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2:30" ht="20.100000000000001" customHeight="1" x14ac:dyDescent="0.15">
      <c r="B9" s="5"/>
      <c r="C9" s="5"/>
      <c r="D9" s="5"/>
      <c r="E9" s="5"/>
      <c r="F9" s="5"/>
      <c r="G9" s="5"/>
      <c r="H9" s="5"/>
      <c r="I9" s="31" t="s">
        <v>4</v>
      </c>
      <c r="J9" s="31"/>
      <c r="K9" s="31"/>
      <c r="L9" s="4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2:30" ht="20.100000000000001" customHeight="1" x14ac:dyDescent="0.15">
      <c r="B10" s="5"/>
      <c r="C10" s="5"/>
      <c r="D10" s="5"/>
      <c r="E10" s="5"/>
      <c r="F10" s="5"/>
      <c r="G10" s="5"/>
      <c r="H10" s="5"/>
      <c r="I10" s="31" t="s">
        <v>5</v>
      </c>
      <c r="J10" s="31"/>
      <c r="K10" s="31"/>
      <c r="L10" s="4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 t="s">
        <v>19</v>
      </c>
      <c r="Y10" s="8"/>
      <c r="Z10" s="8"/>
    </row>
    <row r="11" spans="2:30" ht="20.100000000000001" customHeight="1" x14ac:dyDescent="0.15">
      <c r="B11" s="5"/>
      <c r="C11" s="5"/>
      <c r="D11" s="5"/>
      <c r="E11" s="5"/>
      <c r="F11" s="5"/>
      <c r="G11" s="5"/>
      <c r="H11" s="5"/>
      <c r="I11" s="31" t="s">
        <v>0</v>
      </c>
      <c r="J11" s="31"/>
      <c r="K11" s="31"/>
      <c r="L11" s="4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2:30" ht="20.100000000000001" customHeight="1" x14ac:dyDescent="0.15">
      <c r="B12" s="5"/>
      <c r="C12" s="5"/>
      <c r="D12" s="5"/>
      <c r="E12" s="5"/>
      <c r="F12" s="5"/>
      <c r="G12" s="5"/>
      <c r="H12" s="7" t="s">
        <v>6</v>
      </c>
      <c r="I12" s="7"/>
      <c r="J12" s="7"/>
      <c r="K12" s="7"/>
      <c r="L12" s="7"/>
      <c r="M12" s="10"/>
      <c r="N12" s="10"/>
      <c r="O12" s="10"/>
      <c r="P12" s="10"/>
      <c r="Q12" s="10"/>
      <c r="R12" s="10"/>
      <c r="S12" s="10"/>
      <c r="T12" s="10"/>
      <c r="U12" s="10"/>
      <c r="V12" s="5"/>
      <c r="W12" s="5"/>
      <c r="X12" s="5"/>
      <c r="Y12" s="5"/>
      <c r="Z12" s="5"/>
    </row>
    <row r="13" spans="2:30" ht="20.100000000000001" customHeight="1" x14ac:dyDescent="0.15">
      <c r="B13" s="5"/>
      <c r="C13" s="5"/>
      <c r="D13" s="5"/>
      <c r="E13" s="5"/>
      <c r="F13" s="5"/>
      <c r="G13" s="5"/>
      <c r="H13" s="5"/>
      <c r="I13" s="27" t="s">
        <v>7</v>
      </c>
      <c r="J13" s="27"/>
      <c r="K13" s="27"/>
      <c r="L13" s="159"/>
      <c r="M13" s="159"/>
      <c r="N13" s="159"/>
      <c r="O13" s="11" t="s">
        <v>24</v>
      </c>
      <c r="P13" s="12"/>
      <c r="Q13" s="12"/>
      <c r="R13" s="12"/>
      <c r="S13" s="160"/>
      <c r="T13" s="160"/>
      <c r="U13" s="160"/>
      <c r="V13" s="160"/>
      <c r="W13" s="161" t="s">
        <v>21</v>
      </c>
      <c r="X13" s="161"/>
      <c r="Y13" s="161"/>
      <c r="Z13" s="161"/>
    </row>
    <row r="14" spans="2:30" ht="20.100000000000001" customHeight="1" x14ac:dyDescent="0.15">
      <c r="B14" s="5"/>
      <c r="C14" s="5"/>
      <c r="D14" s="5"/>
      <c r="E14" s="5"/>
      <c r="F14" s="5"/>
      <c r="G14" s="5"/>
      <c r="H14" s="5"/>
      <c r="I14" s="28" t="s">
        <v>8</v>
      </c>
      <c r="J14" s="28"/>
      <c r="K14" s="28"/>
      <c r="L14" s="13" t="s">
        <v>9</v>
      </c>
      <c r="M14" s="13"/>
      <c r="N14" s="13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</row>
    <row r="15" spans="2:30" ht="20.100000000000001" customHeight="1" x14ac:dyDescent="0.15">
      <c r="B15" s="5"/>
      <c r="C15" s="5"/>
      <c r="D15" s="5"/>
      <c r="E15" s="5"/>
      <c r="F15" s="5"/>
      <c r="G15" s="5"/>
      <c r="H15" s="5"/>
      <c r="I15" s="29" t="s">
        <v>15</v>
      </c>
      <c r="J15" s="29"/>
      <c r="K15" s="29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</row>
    <row r="16" spans="2:30" ht="20.100000000000001" customHeight="1" x14ac:dyDescent="0.15">
      <c r="B16" s="5"/>
      <c r="C16" s="5"/>
      <c r="D16" s="5"/>
      <c r="E16" s="5"/>
      <c r="F16" s="5"/>
      <c r="G16" s="5"/>
      <c r="H16" s="5"/>
      <c r="I16" s="28" t="s">
        <v>1</v>
      </c>
      <c r="J16" s="28"/>
      <c r="K16" s="2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2:58" ht="15.75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2:58" ht="24.95" customHeight="1" x14ac:dyDescent="0.15">
      <c r="B18" s="117" t="s">
        <v>68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2:58" ht="15.75" customHeight="1" x14ac:dyDescent="0.15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2:58" ht="24.95" customHeight="1" thickBot="1" x14ac:dyDescent="0.2">
      <c r="B20" s="158" t="s">
        <v>12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25"/>
      <c r="V20" s="5"/>
      <c r="W20" s="5"/>
      <c r="X20" s="5"/>
      <c r="Y20" s="5"/>
      <c r="Z20" s="5"/>
    </row>
    <row r="21" spans="2:58" ht="27" customHeight="1" thickBot="1" x14ac:dyDescent="0.25">
      <c r="B21" s="162" t="s">
        <v>14</v>
      </c>
      <c r="C21" s="163"/>
      <c r="D21" s="163"/>
      <c r="E21" s="163"/>
      <c r="F21" s="163"/>
      <c r="G21" s="163"/>
      <c r="H21" s="164">
        <f>+V33</f>
        <v>0</v>
      </c>
      <c r="I21" s="164"/>
      <c r="J21" s="164"/>
      <c r="K21" s="164"/>
      <c r="L21" s="164"/>
      <c r="M21" s="164"/>
      <c r="N21" s="164"/>
      <c r="O21" s="43" t="s">
        <v>18</v>
      </c>
      <c r="P21" s="165" t="s">
        <v>28</v>
      </c>
      <c r="Q21" s="165"/>
      <c r="R21" s="165"/>
      <c r="S21" s="44"/>
      <c r="T21" s="45" t="s">
        <v>20</v>
      </c>
      <c r="U21" s="187"/>
      <c r="V21" s="187"/>
      <c r="W21" s="166" t="s">
        <v>22</v>
      </c>
      <c r="X21" s="166"/>
      <c r="Y21" s="45"/>
      <c r="Z21" s="46"/>
    </row>
    <row r="22" spans="2:58" ht="19.5" customHeight="1" thickBo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2:58" ht="20.100000000000001" customHeight="1" x14ac:dyDescent="0.15">
      <c r="B23" s="167" t="s">
        <v>39</v>
      </c>
      <c r="C23" s="168"/>
      <c r="D23" s="168"/>
      <c r="E23" s="168"/>
      <c r="F23" s="168"/>
      <c r="G23" s="171" t="s">
        <v>49</v>
      </c>
      <c r="H23" s="168"/>
      <c r="I23" s="168"/>
      <c r="J23" s="168"/>
      <c r="K23" s="171" t="s">
        <v>42</v>
      </c>
      <c r="L23" s="168"/>
      <c r="M23" s="168"/>
      <c r="N23" s="173"/>
      <c r="O23" s="175" t="s">
        <v>10</v>
      </c>
      <c r="P23" s="175"/>
      <c r="Q23" s="175"/>
      <c r="R23" s="176" t="s">
        <v>11</v>
      </c>
      <c r="S23" s="177"/>
      <c r="T23" s="177"/>
      <c r="U23" s="178"/>
      <c r="V23" s="175" t="s">
        <v>36</v>
      </c>
      <c r="W23" s="175"/>
      <c r="X23" s="175"/>
      <c r="Y23" s="176"/>
      <c r="Z23" s="17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2:58" ht="20.100000000000001" customHeight="1" thickBot="1" x14ac:dyDescent="0.2">
      <c r="B24" s="169"/>
      <c r="C24" s="170"/>
      <c r="D24" s="170"/>
      <c r="E24" s="170"/>
      <c r="F24" s="170"/>
      <c r="G24" s="172"/>
      <c r="H24" s="170"/>
      <c r="I24" s="170"/>
      <c r="J24" s="170"/>
      <c r="K24" s="172"/>
      <c r="L24" s="170"/>
      <c r="M24" s="170"/>
      <c r="N24" s="174"/>
      <c r="O24" s="180" t="s">
        <v>16</v>
      </c>
      <c r="P24" s="180"/>
      <c r="Q24" s="180"/>
      <c r="R24" s="181" t="s">
        <v>17</v>
      </c>
      <c r="S24" s="182"/>
      <c r="T24" s="182"/>
      <c r="U24" s="183"/>
      <c r="V24" s="184" t="s">
        <v>13</v>
      </c>
      <c r="W24" s="185"/>
      <c r="X24" s="185"/>
      <c r="Y24" s="185"/>
      <c r="Z24" s="186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F24" s="22"/>
    </row>
    <row r="25" spans="2:58" ht="27" customHeight="1" thickBot="1" x14ac:dyDescent="0.2">
      <c r="B25" s="96" t="s">
        <v>46</v>
      </c>
      <c r="C25" s="97"/>
      <c r="D25" s="97"/>
      <c r="E25" s="97"/>
      <c r="F25" s="97"/>
      <c r="G25" s="132" t="s">
        <v>38</v>
      </c>
      <c r="H25" s="133"/>
      <c r="I25" s="133"/>
      <c r="J25" s="134"/>
      <c r="K25" s="132" t="s">
        <v>43</v>
      </c>
      <c r="L25" s="133"/>
      <c r="M25" s="133"/>
      <c r="N25" s="134"/>
      <c r="O25" s="192"/>
      <c r="P25" s="193"/>
      <c r="Q25" s="194"/>
      <c r="R25" s="118">
        <f>市担当者用!$F$5</f>
        <v>4000</v>
      </c>
      <c r="S25" s="119"/>
      <c r="T25" s="119"/>
      <c r="U25" s="138"/>
      <c r="V25" s="118">
        <f>O25*R25</f>
        <v>0</v>
      </c>
      <c r="W25" s="119"/>
      <c r="X25" s="119"/>
      <c r="Y25" s="119"/>
      <c r="Z25" s="120"/>
      <c r="AC25" s="14" t="s">
        <v>53</v>
      </c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2:58" ht="27" customHeight="1" thickBot="1" x14ac:dyDescent="0.2">
      <c r="B26" s="130"/>
      <c r="C26" s="131"/>
      <c r="D26" s="131"/>
      <c r="E26" s="131"/>
      <c r="F26" s="131"/>
      <c r="G26" s="121"/>
      <c r="H26" s="122"/>
      <c r="I26" s="122"/>
      <c r="J26" s="123"/>
      <c r="K26" s="121" t="s">
        <v>64</v>
      </c>
      <c r="L26" s="122"/>
      <c r="M26" s="122"/>
      <c r="N26" s="123"/>
      <c r="O26" s="189"/>
      <c r="P26" s="190"/>
      <c r="Q26" s="191"/>
      <c r="R26" s="189"/>
      <c r="S26" s="190"/>
      <c r="T26" s="190"/>
      <c r="U26" s="191"/>
      <c r="V26" s="127">
        <f t="shared" ref="V26:V27" si="0">O26*R26</f>
        <v>0</v>
      </c>
      <c r="W26" s="128"/>
      <c r="X26" s="128"/>
      <c r="Y26" s="128"/>
      <c r="Z26" s="129"/>
      <c r="AC26" s="14" t="s">
        <v>51</v>
      </c>
      <c r="AD26" s="16">
        <f>市担当者用!$F$6</f>
        <v>8750</v>
      </c>
      <c r="AE26" s="14" t="s">
        <v>52</v>
      </c>
      <c r="AF26" s="9"/>
      <c r="AG26" s="15" t="str">
        <f>IF(R26&lt;=AD26,"OK","単価が誤りです")</f>
        <v>OK</v>
      </c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2:58" ht="27" customHeight="1" thickBot="1" x14ac:dyDescent="0.2">
      <c r="B27" s="130"/>
      <c r="C27" s="131"/>
      <c r="D27" s="131"/>
      <c r="E27" s="131"/>
      <c r="F27" s="131"/>
      <c r="G27" s="121" t="s">
        <v>41</v>
      </c>
      <c r="H27" s="122"/>
      <c r="I27" s="122"/>
      <c r="J27" s="123"/>
      <c r="K27" s="121" t="s">
        <v>43</v>
      </c>
      <c r="L27" s="122"/>
      <c r="M27" s="122"/>
      <c r="N27" s="123"/>
      <c r="O27" s="189"/>
      <c r="P27" s="190"/>
      <c r="Q27" s="191"/>
      <c r="R27" s="127">
        <f>市担当者用!$F$7</f>
        <v>10000</v>
      </c>
      <c r="S27" s="128"/>
      <c r="T27" s="128"/>
      <c r="U27" s="139"/>
      <c r="V27" s="127">
        <f t="shared" si="0"/>
        <v>0</v>
      </c>
      <c r="W27" s="128"/>
      <c r="X27" s="128"/>
      <c r="Y27" s="128"/>
      <c r="Z27" s="12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2:58" ht="27" customHeight="1" thickBot="1" x14ac:dyDescent="0.2">
      <c r="B28" s="98"/>
      <c r="C28" s="99"/>
      <c r="D28" s="99"/>
      <c r="E28" s="99"/>
      <c r="F28" s="99"/>
      <c r="G28" s="121"/>
      <c r="H28" s="122"/>
      <c r="I28" s="122"/>
      <c r="J28" s="123"/>
      <c r="K28" s="121" t="s">
        <v>64</v>
      </c>
      <c r="L28" s="122"/>
      <c r="M28" s="122"/>
      <c r="N28" s="123"/>
      <c r="O28" s="195"/>
      <c r="P28" s="196"/>
      <c r="Q28" s="197"/>
      <c r="R28" s="189"/>
      <c r="S28" s="190"/>
      <c r="T28" s="190"/>
      <c r="U28" s="191"/>
      <c r="V28" s="143">
        <f>O28*R28</f>
        <v>0</v>
      </c>
      <c r="W28" s="144"/>
      <c r="X28" s="144"/>
      <c r="Y28" s="144"/>
      <c r="Z28" s="145"/>
      <c r="AC28" s="14" t="s">
        <v>51</v>
      </c>
      <c r="AD28" s="16">
        <f>市担当者用!$F$8</f>
        <v>21950</v>
      </c>
      <c r="AE28" s="14" t="s">
        <v>52</v>
      </c>
      <c r="AF28" s="9"/>
      <c r="AG28" s="15" t="str">
        <f>IF(R28&lt;=AD28,"OK","単価が誤りです")</f>
        <v>OK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2:58" ht="27" customHeight="1" thickBot="1" x14ac:dyDescent="0.2">
      <c r="B29" s="96" t="s">
        <v>65</v>
      </c>
      <c r="C29" s="97"/>
      <c r="D29" s="97"/>
      <c r="E29" s="97"/>
      <c r="F29" s="97"/>
      <c r="G29" s="132" t="s">
        <v>38</v>
      </c>
      <c r="H29" s="133"/>
      <c r="I29" s="133"/>
      <c r="J29" s="134"/>
      <c r="K29" s="132" t="s">
        <v>43</v>
      </c>
      <c r="L29" s="133"/>
      <c r="M29" s="133"/>
      <c r="N29" s="134"/>
      <c r="O29" s="192"/>
      <c r="P29" s="193"/>
      <c r="Q29" s="194"/>
      <c r="R29" s="118">
        <f>市担当者用!$F$5</f>
        <v>4000</v>
      </c>
      <c r="S29" s="119"/>
      <c r="T29" s="119"/>
      <c r="U29" s="138"/>
      <c r="V29" s="118">
        <f>O29*R29</f>
        <v>0</v>
      </c>
      <c r="W29" s="119"/>
      <c r="X29" s="119"/>
      <c r="Y29" s="119"/>
      <c r="Z29" s="120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2:58" ht="27" customHeight="1" thickBot="1" x14ac:dyDescent="0.2">
      <c r="B30" s="130"/>
      <c r="C30" s="131"/>
      <c r="D30" s="131"/>
      <c r="E30" s="131"/>
      <c r="F30" s="131"/>
      <c r="G30" s="121"/>
      <c r="H30" s="122"/>
      <c r="I30" s="122"/>
      <c r="J30" s="123"/>
      <c r="K30" s="121" t="s">
        <v>64</v>
      </c>
      <c r="L30" s="122"/>
      <c r="M30" s="122"/>
      <c r="N30" s="123"/>
      <c r="O30" s="189"/>
      <c r="P30" s="190"/>
      <c r="Q30" s="191"/>
      <c r="R30" s="189"/>
      <c r="S30" s="190"/>
      <c r="T30" s="190"/>
      <c r="U30" s="191"/>
      <c r="V30" s="127">
        <f t="shared" ref="V30:V31" si="1">O30*R30</f>
        <v>0</v>
      </c>
      <c r="W30" s="128"/>
      <c r="X30" s="128"/>
      <c r="Y30" s="128"/>
      <c r="Z30" s="129"/>
      <c r="AC30" s="14" t="s">
        <v>51</v>
      </c>
      <c r="AD30" s="16">
        <f>市担当者用!$F$6</f>
        <v>8750</v>
      </c>
      <c r="AE30" s="14" t="s">
        <v>52</v>
      </c>
      <c r="AF30" s="9"/>
      <c r="AG30" s="15" t="str">
        <f>IF(R30&lt;=AD30,"OK","単価が誤りです")</f>
        <v>OK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2:58" ht="27" customHeight="1" thickBot="1" x14ac:dyDescent="0.2">
      <c r="B31" s="130"/>
      <c r="C31" s="131"/>
      <c r="D31" s="131"/>
      <c r="E31" s="131"/>
      <c r="F31" s="131"/>
      <c r="G31" s="121" t="s">
        <v>41</v>
      </c>
      <c r="H31" s="122"/>
      <c r="I31" s="122"/>
      <c r="J31" s="123"/>
      <c r="K31" s="121" t="s">
        <v>43</v>
      </c>
      <c r="L31" s="122"/>
      <c r="M31" s="122"/>
      <c r="N31" s="123"/>
      <c r="O31" s="189"/>
      <c r="P31" s="190"/>
      <c r="Q31" s="191"/>
      <c r="R31" s="127">
        <f>市担当者用!$F$7</f>
        <v>10000</v>
      </c>
      <c r="S31" s="128"/>
      <c r="T31" s="128"/>
      <c r="U31" s="139"/>
      <c r="V31" s="127">
        <f t="shared" si="1"/>
        <v>0</v>
      </c>
      <c r="W31" s="128"/>
      <c r="X31" s="128"/>
      <c r="Y31" s="128"/>
      <c r="Z31" s="12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2:58" ht="27" customHeight="1" thickBot="1" x14ac:dyDescent="0.2">
      <c r="B32" s="130"/>
      <c r="C32" s="131"/>
      <c r="D32" s="131"/>
      <c r="E32" s="131"/>
      <c r="F32" s="131"/>
      <c r="G32" s="110"/>
      <c r="H32" s="111"/>
      <c r="I32" s="111"/>
      <c r="J32" s="112"/>
      <c r="K32" s="121" t="s">
        <v>64</v>
      </c>
      <c r="L32" s="122"/>
      <c r="M32" s="122"/>
      <c r="N32" s="123"/>
      <c r="O32" s="195"/>
      <c r="P32" s="196"/>
      <c r="Q32" s="197"/>
      <c r="R32" s="189"/>
      <c r="S32" s="190"/>
      <c r="T32" s="190"/>
      <c r="U32" s="191"/>
      <c r="V32" s="143">
        <f>O32*R32</f>
        <v>0</v>
      </c>
      <c r="W32" s="144"/>
      <c r="X32" s="144"/>
      <c r="Y32" s="144"/>
      <c r="Z32" s="145"/>
      <c r="AC32" s="14" t="s">
        <v>51</v>
      </c>
      <c r="AD32" s="16">
        <f>市担当者用!$F$8</f>
        <v>21950</v>
      </c>
      <c r="AE32" s="14" t="s">
        <v>52</v>
      </c>
      <c r="AF32" s="9"/>
      <c r="AG32" s="15" t="str">
        <f>IF(R32&lt;=AD32,"OK","単価が誤りです")</f>
        <v>OK</v>
      </c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2:54" s="9" customFormat="1" ht="23.1" customHeight="1" thickBot="1" x14ac:dyDescent="0.2">
      <c r="B33" s="146" t="s">
        <v>23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8">
        <f>SUM(O25:Q32)</f>
        <v>0</v>
      </c>
      <c r="P33" s="148"/>
      <c r="Q33" s="148"/>
      <c r="R33" s="149"/>
      <c r="S33" s="150"/>
      <c r="T33" s="150"/>
      <c r="U33" s="151"/>
      <c r="V33" s="148">
        <f>SUM(V25:Z32)</f>
        <v>0</v>
      </c>
      <c r="W33" s="148"/>
      <c r="X33" s="148"/>
      <c r="Y33" s="152"/>
      <c r="Z33" s="153"/>
    </row>
    <row r="34" spans="2:54" s="9" customFormat="1" ht="17.100000000000001" customHeight="1" x14ac:dyDescent="0.15">
      <c r="B34" s="37" t="s">
        <v>62</v>
      </c>
      <c r="C34" s="37" t="s">
        <v>61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2:54" s="9" customFormat="1" ht="15" customHeight="1" x14ac:dyDescent="0.15">
      <c r="B35" s="34" t="s">
        <v>66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2:54" s="9" customFormat="1" ht="12.95" customHeight="1" x14ac:dyDescent="0.15">
      <c r="B36" s="34" t="s">
        <v>67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2:54" ht="17.100000000000001" customHeight="1" x14ac:dyDescent="0.15">
      <c r="B37" s="36" t="s">
        <v>59</v>
      </c>
      <c r="C37" s="36" t="s">
        <v>60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2:54" ht="17.100000000000001" customHeight="1" x14ac:dyDescent="0.15">
      <c r="B38" s="35" t="s">
        <v>58</v>
      </c>
      <c r="C38" s="198" t="str">
        <f>"区分が「低所得者*2」の方の単価は、医療機関の設定額です。ただし上限額は、生ワクチン"&amp;TEXT(市担当者用!$F$6,"#,##0")&amp;"円、組換えワクチン"&amp;TEXT(市担当者用!$F$8,"#,##0")&amp;"円とします。"</f>
        <v>区分が「低所得者*2」の方の単価は、医療機関の設定額です。ただし上限額は、生ワクチン8,750円、組換えワクチン21,950円とします。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</row>
    <row r="39" spans="2:54" ht="17.100000000000001" customHeight="1" x14ac:dyDescent="0.15">
      <c r="B39" s="5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</row>
  </sheetData>
  <sheetProtection sheet="1" scenarios="1" formatCells="0" formatColumns="0" formatRows="0" insertColumns="0" insertRows="0" deleteColumns="0" deleteRows="0" sort="0"/>
  <protectedRanges>
    <protectedRange sqref="V21 Y4 M8:Z11 L13:L14 O14 M15:Z16 S21 T4:U4" name="範囲1"/>
  </protectedRanges>
  <mergeCells count="68">
    <mergeCell ref="B33:N33"/>
    <mergeCell ref="O33:Q33"/>
    <mergeCell ref="R33:U33"/>
    <mergeCell ref="V33:Z33"/>
    <mergeCell ref="C38:Z39"/>
    <mergeCell ref="V29:Z29"/>
    <mergeCell ref="V30:Z30"/>
    <mergeCell ref="G27:J28"/>
    <mergeCell ref="K27:N27"/>
    <mergeCell ref="O27:Q27"/>
    <mergeCell ref="R27:U27"/>
    <mergeCell ref="V27:Z27"/>
    <mergeCell ref="K28:N28"/>
    <mergeCell ref="O28:Q28"/>
    <mergeCell ref="R28:U28"/>
    <mergeCell ref="V28:Z28"/>
    <mergeCell ref="V31:Z31"/>
    <mergeCell ref="K32:N32"/>
    <mergeCell ref="O32:Q32"/>
    <mergeCell ref="R32:U32"/>
    <mergeCell ref="V32:Z32"/>
    <mergeCell ref="B29:F32"/>
    <mergeCell ref="G29:J30"/>
    <mergeCell ref="K29:N29"/>
    <mergeCell ref="O29:Q29"/>
    <mergeCell ref="R29:U29"/>
    <mergeCell ref="K30:N30"/>
    <mergeCell ref="O30:Q30"/>
    <mergeCell ref="R30:U30"/>
    <mergeCell ref="G31:J32"/>
    <mergeCell ref="K31:N31"/>
    <mergeCell ref="O31:Q31"/>
    <mergeCell ref="R31:U31"/>
    <mergeCell ref="B25:F28"/>
    <mergeCell ref="G25:J26"/>
    <mergeCell ref="K25:N25"/>
    <mergeCell ref="O25:Q25"/>
    <mergeCell ref="R25:U25"/>
    <mergeCell ref="V25:Z25"/>
    <mergeCell ref="K26:N26"/>
    <mergeCell ref="O26:Q26"/>
    <mergeCell ref="R26:U26"/>
    <mergeCell ref="V26:Z26"/>
    <mergeCell ref="O14:Z14"/>
    <mergeCell ref="L15:Z15"/>
    <mergeCell ref="L16:Z16"/>
    <mergeCell ref="B18:Z18"/>
    <mergeCell ref="B20:T20"/>
    <mergeCell ref="B21:G21"/>
    <mergeCell ref="H21:N21"/>
    <mergeCell ref="P21:R21"/>
    <mergeCell ref="W21:X21"/>
    <mergeCell ref="B23:F24"/>
    <mergeCell ref="G23:J24"/>
    <mergeCell ref="K23:N24"/>
    <mergeCell ref="O23:Q23"/>
    <mergeCell ref="R23:U23"/>
    <mergeCell ref="V23:Z23"/>
    <mergeCell ref="O24:Q24"/>
    <mergeCell ref="R24:U24"/>
    <mergeCell ref="V24:Z24"/>
    <mergeCell ref="U21:V21"/>
    <mergeCell ref="S2:Z2"/>
    <mergeCell ref="U4:V4"/>
    <mergeCell ref="B5:I5"/>
    <mergeCell ref="L13:N13"/>
    <mergeCell ref="S13:V13"/>
    <mergeCell ref="W13:Z13"/>
  </mergeCells>
  <phoneticPr fontId="2"/>
  <conditionalFormatting sqref="R26:U26">
    <cfRule type="cellIs" dxfId="15" priority="4" operator="greaterThan">
      <formula>AD26</formula>
    </cfRule>
  </conditionalFormatting>
  <conditionalFormatting sqref="R28:U28">
    <cfRule type="cellIs" dxfId="14" priority="3" operator="greaterThan">
      <formula>AD28</formula>
    </cfRule>
  </conditionalFormatting>
  <conditionalFormatting sqref="R30:U30">
    <cfRule type="cellIs" dxfId="13" priority="2" operator="greaterThan">
      <formula>AD30</formula>
    </cfRule>
  </conditionalFormatting>
  <conditionalFormatting sqref="R32:U32">
    <cfRule type="cellIs" dxfId="12" priority="1" operator="greaterThan">
      <formula>AD32</formula>
    </cfRule>
  </conditionalFormatting>
  <conditionalFormatting sqref="AG26">
    <cfRule type="cellIs" dxfId="11" priority="8" operator="equal">
      <formula>"単価が誤りです"</formula>
    </cfRule>
  </conditionalFormatting>
  <conditionalFormatting sqref="AG28">
    <cfRule type="cellIs" dxfId="10" priority="7" operator="equal">
      <formula>"単価が誤りです"</formula>
    </cfRule>
  </conditionalFormatting>
  <conditionalFormatting sqref="AG30">
    <cfRule type="cellIs" dxfId="9" priority="6" operator="equal">
      <formula>"単価が誤りです"</formula>
    </cfRule>
  </conditionalFormatting>
  <conditionalFormatting sqref="AG32">
    <cfRule type="cellIs" dxfId="8" priority="5" operator="equal">
      <formula>"単価が誤りです"</formula>
    </cfRule>
  </conditionalFormatting>
  <pageMargins left="0.59055118110236227" right="0.59055118110236227" top="0.78740157480314965" bottom="0.59055118110236227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86ED-B991-4D17-9419-B9AD77010D1E}">
  <sheetPr>
    <tabColor theme="3" tint="0.79998168889431442"/>
  </sheetPr>
  <dimension ref="B1:BF42"/>
  <sheetViews>
    <sheetView zoomScale="70" zoomScaleNormal="70" zoomScaleSheetLayoutView="100" workbookViewId="0">
      <selection activeCell="AS30" sqref="AS30"/>
    </sheetView>
  </sheetViews>
  <sheetFormatPr defaultColWidth="3.375" defaultRowHeight="16.5" customHeight="1" x14ac:dyDescent="0.15"/>
  <cols>
    <col min="1" max="1" width="3.625" style="4" customWidth="1"/>
    <col min="2" max="17" width="3.875" style="4" customWidth="1"/>
    <col min="18" max="18" width="3.5" style="4" customWidth="1"/>
    <col min="19" max="20" width="3.875" style="4" customWidth="1"/>
    <col min="21" max="21" width="1.875" style="4" customWidth="1"/>
    <col min="22" max="22" width="2.125" style="4" customWidth="1"/>
    <col min="23" max="25" width="3.875" style="4" customWidth="1"/>
    <col min="26" max="26" width="3.25" style="4" customWidth="1"/>
    <col min="27" max="27" width="3.875" style="4" customWidth="1"/>
    <col min="28" max="28" width="3.375" style="4" customWidth="1"/>
    <col min="29" max="29" width="8.875" style="4" customWidth="1"/>
    <col min="30" max="30" width="9.5" style="4" customWidth="1"/>
    <col min="31" max="32" width="3.375" style="4"/>
    <col min="33" max="33" width="17" style="4" customWidth="1"/>
    <col min="34" max="16384" width="3.375" style="4"/>
  </cols>
  <sheetData>
    <row r="1" spans="2:30" ht="16.5" customHeight="1" thickBot="1" x14ac:dyDescent="0.2"/>
    <row r="2" spans="2:30" ht="20.100000000000001" customHeight="1" thickBot="1" x14ac:dyDescent="0.2">
      <c r="S2" s="155" t="str">
        <f>"滝沢市（"&amp;市担当者用!B2&amp;市担当者用!C2&amp;"年度）"</f>
        <v>滝沢市（令和8年度）</v>
      </c>
      <c r="T2" s="156"/>
      <c r="U2" s="156"/>
      <c r="V2" s="156"/>
      <c r="W2" s="156"/>
      <c r="X2" s="156"/>
      <c r="Y2" s="156"/>
      <c r="Z2" s="157"/>
    </row>
    <row r="3" spans="2:30" ht="11.25" customHeight="1" x14ac:dyDescent="0.15">
      <c r="S3" s="38"/>
      <c r="T3" s="38"/>
      <c r="U3" s="39"/>
      <c r="V3" s="39"/>
      <c r="W3" s="38"/>
      <c r="X3" s="38"/>
      <c r="Y3" s="38"/>
      <c r="Z3" s="38"/>
    </row>
    <row r="4" spans="2:30" ht="20.100000000000001" customHeight="1" x14ac:dyDescent="0.15">
      <c r="Q4" s="5"/>
      <c r="R4" s="5"/>
      <c r="S4" s="49" t="str">
        <f>市担当者用!$B$2</f>
        <v>令和</v>
      </c>
      <c r="T4" s="47"/>
      <c r="U4" s="131" t="s">
        <v>63</v>
      </c>
      <c r="V4" s="131"/>
      <c r="W4" s="47"/>
      <c r="X4" s="50" t="s">
        <v>25</v>
      </c>
      <c r="Y4" s="47"/>
      <c r="Z4" s="51" t="s">
        <v>26</v>
      </c>
      <c r="AA4" s="5"/>
      <c r="AC4" s="6"/>
      <c r="AD4" s="14" t="s">
        <v>27</v>
      </c>
    </row>
    <row r="5" spans="2:30" ht="20.100000000000001" customHeight="1" x14ac:dyDescent="0.15">
      <c r="B5" s="158" t="s">
        <v>29</v>
      </c>
      <c r="C5" s="158"/>
      <c r="D5" s="158"/>
      <c r="E5" s="158"/>
      <c r="F5" s="158"/>
      <c r="G5" s="158"/>
      <c r="H5" s="158"/>
      <c r="I5" s="15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30" ht="11.25" customHeight="1" x14ac:dyDescent="0.15">
      <c r="B6" s="7"/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0" ht="20.100000000000001" customHeight="1" x14ac:dyDescent="0.15">
      <c r="B7" s="5"/>
      <c r="C7" s="5"/>
      <c r="D7" s="5"/>
      <c r="E7" s="5"/>
      <c r="F7" s="5"/>
      <c r="G7" s="5"/>
      <c r="H7" s="7" t="s">
        <v>2</v>
      </c>
      <c r="I7" s="7"/>
      <c r="J7" s="7"/>
      <c r="K7" s="7"/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2:30" ht="20.100000000000001" customHeight="1" x14ac:dyDescent="0.15">
      <c r="B8" s="5"/>
      <c r="C8" s="5"/>
      <c r="D8" s="5"/>
      <c r="E8" s="5"/>
      <c r="F8" s="5"/>
      <c r="G8" s="5"/>
      <c r="H8" s="5"/>
      <c r="I8" s="30" t="s">
        <v>3</v>
      </c>
      <c r="J8" s="30"/>
      <c r="K8" s="30"/>
      <c r="L8" s="42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2:30" ht="20.100000000000001" customHeight="1" x14ac:dyDescent="0.15">
      <c r="B9" s="5"/>
      <c r="C9" s="5"/>
      <c r="D9" s="5"/>
      <c r="E9" s="5"/>
      <c r="F9" s="5"/>
      <c r="G9" s="5"/>
      <c r="H9" s="5"/>
      <c r="I9" s="31" t="s">
        <v>4</v>
      </c>
      <c r="J9" s="31"/>
      <c r="K9" s="31"/>
      <c r="L9" s="4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2:30" ht="20.100000000000001" customHeight="1" x14ac:dyDescent="0.15">
      <c r="B10" s="5"/>
      <c r="C10" s="5"/>
      <c r="D10" s="5"/>
      <c r="E10" s="5"/>
      <c r="F10" s="5"/>
      <c r="G10" s="5"/>
      <c r="H10" s="5"/>
      <c r="I10" s="31" t="s">
        <v>5</v>
      </c>
      <c r="J10" s="31"/>
      <c r="K10" s="31"/>
      <c r="L10" s="4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 t="s">
        <v>19</v>
      </c>
      <c r="Y10" s="8"/>
      <c r="Z10" s="8"/>
    </row>
    <row r="11" spans="2:30" ht="20.100000000000001" customHeight="1" x14ac:dyDescent="0.15">
      <c r="B11" s="5"/>
      <c r="C11" s="5"/>
      <c r="D11" s="5"/>
      <c r="E11" s="5"/>
      <c r="F11" s="5"/>
      <c r="G11" s="5"/>
      <c r="H11" s="5"/>
      <c r="I11" s="31" t="s">
        <v>0</v>
      </c>
      <c r="J11" s="31"/>
      <c r="K11" s="31"/>
      <c r="L11" s="4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2:30" ht="20.100000000000001" customHeight="1" x14ac:dyDescent="0.15">
      <c r="B12" s="5"/>
      <c r="C12" s="5"/>
      <c r="D12" s="5"/>
      <c r="E12" s="5"/>
      <c r="F12" s="5"/>
      <c r="G12" s="5"/>
      <c r="H12" s="5"/>
      <c r="I12" s="31" t="s">
        <v>37</v>
      </c>
      <c r="J12" s="31"/>
      <c r="K12" s="31"/>
      <c r="L12" s="42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</row>
    <row r="13" spans="2:30" ht="20.100000000000001" customHeight="1" x14ac:dyDescent="0.15">
      <c r="B13" s="5"/>
      <c r="C13" s="5"/>
      <c r="D13" s="5"/>
      <c r="E13" s="5"/>
      <c r="F13" s="5"/>
      <c r="G13" s="5"/>
      <c r="H13" s="7" t="s">
        <v>6</v>
      </c>
      <c r="I13" s="7"/>
      <c r="J13" s="7"/>
      <c r="K13" s="7"/>
      <c r="L13" s="7"/>
      <c r="M13" s="10"/>
      <c r="N13" s="10"/>
      <c r="O13" s="10"/>
      <c r="P13" s="10"/>
      <c r="Q13" s="10"/>
      <c r="R13" s="10"/>
      <c r="S13" s="10"/>
      <c r="T13" s="10"/>
      <c r="U13" s="10"/>
      <c r="V13" s="5"/>
      <c r="W13" s="5"/>
      <c r="X13" s="5"/>
      <c r="Y13" s="5"/>
      <c r="Z13" s="5"/>
    </row>
    <row r="14" spans="2:30" ht="20.100000000000001" customHeight="1" x14ac:dyDescent="0.15">
      <c r="B14" s="5"/>
      <c r="C14" s="5"/>
      <c r="D14" s="5"/>
      <c r="E14" s="5"/>
      <c r="F14" s="5"/>
      <c r="G14" s="5"/>
      <c r="H14" s="5"/>
      <c r="I14" s="27" t="s">
        <v>7</v>
      </c>
      <c r="J14" s="27"/>
      <c r="K14" s="27"/>
      <c r="L14" s="159"/>
      <c r="M14" s="159"/>
      <c r="N14" s="159"/>
      <c r="O14" s="11" t="s">
        <v>24</v>
      </c>
      <c r="P14" s="12"/>
      <c r="Q14" s="12"/>
      <c r="R14" s="12"/>
      <c r="S14" s="160"/>
      <c r="T14" s="160"/>
      <c r="U14" s="160"/>
      <c r="V14" s="160"/>
      <c r="W14" s="161" t="s">
        <v>21</v>
      </c>
      <c r="X14" s="161"/>
      <c r="Y14" s="161"/>
      <c r="Z14" s="161"/>
    </row>
    <row r="15" spans="2:30" ht="20.100000000000001" customHeight="1" x14ac:dyDescent="0.15">
      <c r="B15" s="5"/>
      <c r="C15" s="5"/>
      <c r="D15" s="5"/>
      <c r="E15" s="5"/>
      <c r="F15" s="5"/>
      <c r="G15" s="5"/>
      <c r="H15" s="5"/>
      <c r="I15" s="28" t="s">
        <v>8</v>
      </c>
      <c r="J15" s="28"/>
      <c r="K15" s="28"/>
      <c r="L15" s="13" t="s">
        <v>9</v>
      </c>
      <c r="M15" s="13"/>
      <c r="N15" s="13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</row>
    <row r="16" spans="2:30" ht="20.100000000000001" customHeight="1" x14ac:dyDescent="0.15">
      <c r="B16" s="5"/>
      <c r="C16" s="5"/>
      <c r="D16" s="5"/>
      <c r="E16" s="5"/>
      <c r="F16" s="5"/>
      <c r="G16" s="5"/>
      <c r="H16" s="5"/>
      <c r="I16" s="29" t="s">
        <v>15</v>
      </c>
      <c r="J16" s="29"/>
      <c r="K16" s="29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2:58" ht="20.100000000000001" customHeight="1" x14ac:dyDescent="0.15">
      <c r="B17" s="5"/>
      <c r="C17" s="5"/>
      <c r="D17" s="5"/>
      <c r="E17" s="5"/>
      <c r="F17" s="5"/>
      <c r="G17" s="5"/>
      <c r="H17" s="5"/>
      <c r="I17" s="28" t="s">
        <v>1</v>
      </c>
      <c r="J17" s="28"/>
      <c r="K17" s="2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</row>
    <row r="18" spans="2:58" ht="9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2:58" ht="24.95" customHeight="1" x14ac:dyDescent="0.15">
      <c r="B19" s="117" t="s">
        <v>68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2:58" ht="6.75" customHeight="1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2:58" ht="24.95" customHeight="1" thickBot="1" x14ac:dyDescent="0.2">
      <c r="B21" s="158" t="s">
        <v>12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25"/>
      <c r="V21" s="5"/>
      <c r="W21" s="5"/>
      <c r="X21" s="5"/>
      <c r="Y21" s="5"/>
      <c r="Z21" s="5"/>
    </row>
    <row r="22" spans="2:58" ht="27" customHeight="1" thickBot="1" x14ac:dyDescent="0.25">
      <c r="B22" s="207" t="s">
        <v>14</v>
      </c>
      <c r="C22" s="208"/>
      <c r="D22" s="208"/>
      <c r="E22" s="208"/>
      <c r="F22" s="208"/>
      <c r="G22" s="209"/>
      <c r="H22" s="210">
        <f>+V36</f>
        <v>0</v>
      </c>
      <c r="I22" s="210"/>
      <c r="J22" s="210"/>
      <c r="K22" s="210"/>
      <c r="L22" s="210"/>
      <c r="M22" s="210"/>
      <c r="N22" s="210"/>
      <c r="O22" s="18" t="s">
        <v>18</v>
      </c>
      <c r="P22" s="211" t="s">
        <v>28</v>
      </c>
      <c r="Q22" s="211"/>
      <c r="R22" s="211"/>
      <c r="S22" s="19"/>
      <c r="T22" s="20" t="s">
        <v>20</v>
      </c>
      <c r="U22" s="218"/>
      <c r="V22" s="218"/>
      <c r="W22" s="212" t="s">
        <v>22</v>
      </c>
      <c r="X22" s="212"/>
      <c r="Y22" s="20"/>
      <c r="Z22" s="21"/>
    </row>
    <row r="23" spans="2:58" ht="20.100000000000001" customHeight="1" thickTop="1" x14ac:dyDescent="0.15">
      <c r="B23" s="41"/>
      <c r="C23" s="213" t="s">
        <v>30</v>
      </c>
      <c r="D23" s="202" t="s">
        <v>31</v>
      </c>
      <c r="E23" s="203"/>
      <c r="F23" s="203"/>
      <c r="G23" s="203"/>
      <c r="H23" s="215"/>
      <c r="I23" s="199" t="s">
        <v>35</v>
      </c>
      <c r="J23" s="200"/>
      <c r="K23" s="200"/>
      <c r="L23" s="200"/>
      <c r="M23" s="200"/>
      <c r="N23" s="200"/>
      <c r="O23" s="200"/>
      <c r="P23" s="201"/>
      <c r="Q23" s="202" t="s">
        <v>32</v>
      </c>
      <c r="R23" s="203"/>
      <c r="S23" s="203"/>
      <c r="T23" s="203"/>
      <c r="U23" s="203"/>
      <c r="V23" s="203"/>
      <c r="W23" s="203"/>
      <c r="X23" s="203"/>
      <c r="Y23" s="203"/>
      <c r="Z23" s="204"/>
    </row>
    <row r="24" spans="2:58" ht="20.100000000000001" customHeight="1" thickBot="1" x14ac:dyDescent="0.2">
      <c r="B24" s="40"/>
      <c r="C24" s="214"/>
      <c r="D24" s="110" t="s">
        <v>33</v>
      </c>
      <c r="E24" s="111"/>
      <c r="F24" s="111"/>
      <c r="G24" s="111"/>
      <c r="H24" s="112"/>
      <c r="I24" s="205">
        <f>V36</f>
        <v>0</v>
      </c>
      <c r="J24" s="206"/>
      <c r="K24" s="206"/>
      <c r="L24" s="206"/>
      <c r="M24" s="206"/>
      <c r="N24" s="206"/>
      <c r="O24" s="206"/>
      <c r="P24" s="17" t="s">
        <v>34</v>
      </c>
      <c r="Q24" s="216">
        <f>ROUNDDOWN(V36-(V36/1.1),0)</f>
        <v>0</v>
      </c>
      <c r="R24" s="217"/>
      <c r="S24" s="217"/>
      <c r="T24" s="217"/>
      <c r="U24" s="217"/>
      <c r="V24" s="217"/>
      <c r="W24" s="217"/>
      <c r="X24" s="217"/>
      <c r="Y24" s="217"/>
      <c r="Z24" s="23" t="s">
        <v>34</v>
      </c>
    </row>
    <row r="25" spans="2:58" ht="12" customHeight="1" thickBo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2:58" ht="20.100000000000001" customHeight="1" x14ac:dyDescent="0.15">
      <c r="B26" s="167" t="s">
        <v>39</v>
      </c>
      <c r="C26" s="168"/>
      <c r="D26" s="168"/>
      <c r="E26" s="168"/>
      <c r="F26" s="168"/>
      <c r="G26" s="171" t="s">
        <v>49</v>
      </c>
      <c r="H26" s="168"/>
      <c r="I26" s="168"/>
      <c r="J26" s="168"/>
      <c r="K26" s="171" t="s">
        <v>42</v>
      </c>
      <c r="L26" s="168"/>
      <c r="M26" s="168"/>
      <c r="N26" s="173"/>
      <c r="O26" s="175" t="s">
        <v>10</v>
      </c>
      <c r="P26" s="175"/>
      <c r="Q26" s="175"/>
      <c r="R26" s="176" t="s">
        <v>11</v>
      </c>
      <c r="S26" s="177"/>
      <c r="T26" s="177"/>
      <c r="U26" s="178"/>
      <c r="V26" s="175" t="s">
        <v>36</v>
      </c>
      <c r="W26" s="175"/>
      <c r="X26" s="175"/>
      <c r="Y26" s="176"/>
      <c r="Z26" s="17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2:58" ht="20.100000000000001" customHeight="1" thickBot="1" x14ac:dyDescent="0.2">
      <c r="B27" s="169"/>
      <c r="C27" s="170"/>
      <c r="D27" s="170"/>
      <c r="E27" s="170"/>
      <c r="F27" s="170"/>
      <c r="G27" s="172"/>
      <c r="H27" s="170"/>
      <c r="I27" s="170"/>
      <c r="J27" s="170"/>
      <c r="K27" s="172"/>
      <c r="L27" s="170"/>
      <c r="M27" s="170"/>
      <c r="N27" s="174"/>
      <c r="O27" s="180" t="s">
        <v>16</v>
      </c>
      <c r="P27" s="180"/>
      <c r="Q27" s="180"/>
      <c r="R27" s="181" t="s">
        <v>17</v>
      </c>
      <c r="S27" s="182"/>
      <c r="T27" s="182"/>
      <c r="U27" s="183"/>
      <c r="V27" s="184" t="s">
        <v>13</v>
      </c>
      <c r="W27" s="185"/>
      <c r="X27" s="185"/>
      <c r="Y27" s="185"/>
      <c r="Z27" s="186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F27" s="22"/>
    </row>
    <row r="28" spans="2:58" ht="27" customHeight="1" thickBot="1" x14ac:dyDescent="0.2">
      <c r="B28" s="96" t="s">
        <v>46</v>
      </c>
      <c r="C28" s="97"/>
      <c r="D28" s="97"/>
      <c r="E28" s="97"/>
      <c r="F28" s="97"/>
      <c r="G28" s="132" t="s">
        <v>47</v>
      </c>
      <c r="H28" s="133"/>
      <c r="I28" s="133"/>
      <c r="J28" s="134"/>
      <c r="K28" s="132" t="s">
        <v>50</v>
      </c>
      <c r="L28" s="133"/>
      <c r="M28" s="133"/>
      <c r="N28" s="134"/>
      <c r="O28" s="192"/>
      <c r="P28" s="193"/>
      <c r="Q28" s="194"/>
      <c r="R28" s="118">
        <f>市担当者用!$F$5</f>
        <v>4000</v>
      </c>
      <c r="S28" s="119"/>
      <c r="T28" s="119"/>
      <c r="U28" s="138"/>
      <c r="V28" s="118">
        <f>O28*R28</f>
        <v>0</v>
      </c>
      <c r="W28" s="119"/>
      <c r="X28" s="119"/>
      <c r="Y28" s="119"/>
      <c r="Z28" s="120"/>
      <c r="AC28" s="14" t="s">
        <v>53</v>
      </c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2:58" ht="27" customHeight="1" thickBot="1" x14ac:dyDescent="0.2">
      <c r="B29" s="130"/>
      <c r="C29" s="131"/>
      <c r="D29" s="131"/>
      <c r="E29" s="131"/>
      <c r="F29" s="131"/>
      <c r="G29" s="121"/>
      <c r="H29" s="122"/>
      <c r="I29" s="122"/>
      <c r="J29" s="123"/>
      <c r="K29" s="121" t="s">
        <v>64</v>
      </c>
      <c r="L29" s="122"/>
      <c r="M29" s="122"/>
      <c r="N29" s="123"/>
      <c r="O29" s="189"/>
      <c r="P29" s="190"/>
      <c r="Q29" s="191"/>
      <c r="R29" s="189"/>
      <c r="S29" s="190"/>
      <c r="T29" s="190"/>
      <c r="U29" s="191"/>
      <c r="V29" s="127">
        <f t="shared" ref="V29:V30" si="0">O29*R29</f>
        <v>0</v>
      </c>
      <c r="W29" s="128"/>
      <c r="X29" s="128"/>
      <c r="Y29" s="128"/>
      <c r="Z29" s="129"/>
      <c r="AC29" s="14" t="s">
        <v>51</v>
      </c>
      <c r="AD29" s="16">
        <f>市担当者用!$F$6</f>
        <v>8750</v>
      </c>
      <c r="AE29" s="14" t="s">
        <v>52</v>
      </c>
      <c r="AF29" s="9"/>
      <c r="AG29" s="15" t="str">
        <f>IF(R29&lt;=AD29,"OK","単価が誤りです")</f>
        <v>OK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2:58" ht="27" customHeight="1" thickBot="1" x14ac:dyDescent="0.2">
      <c r="B30" s="130"/>
      <c r="C30" s="131"/>
      <c r="D30" s="131"/>
      <c r="E30" s="131"/>
      <c r="F30" s="131"/>
      <c r="G30" s="121" t="s">
        <v>48</v>
      </c>
      <c r="H30" s="122"/>
      <c r="I30" s="122"/>
      <c r="J30" s="123"/>
      <c r="K30" s="121" t="s">
        <v>50</v>
      </c>
      <c r="L30" s="122"/>
      <c r="M30" s="122"/>
      <c r="N30" s="123"/>
      <c r="O30" s="189"/>
      <c r="P30" s="190"/>
      <c r="Q30" s="191"/>
      <c r="R30" s="127">
        <f>市担当者用!$F$7</f>
        <v>10000</v>
      </c>
      <c r="S30" s="128"/>
      <c r="T30" s="128"/>
      <c r="U30" s="139"/>
      <c r="V30" s="127">
        <f t="shared" si="0"/>
        <v>0</v>
      </c>
      <c r="W30" s="128"/>
      <c r="X30" s="128"/>
      <c r="Y30" s="128"/>
      <c r="Z30" s="12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2:58" ht="27" customHeight="1" thickBot="1" x14ac:dyDescent="0.2">
      <c r="B31" s="98"/>
      <c r="C31" s="99"/>
      <c r="D31" s="99"/>
      <c r="E31" s="99"/>
      <c r="F31" s="99"/>
      <c r="G31" s="121"/>
      <c r="H31" s="122"/>
      <c r="I31" s="122"/>
      <c r="J31" s="123"/>
      <c r="K31" s="121" t="s">
        <v>64</v>
      </c>
      <c r="L31" s="122"/>
      <c r="M31" s="122"/>
      <c r="N31" s="123"/>
      <c r="O31" s="195"/>
      <c r="P31" s="196"/>
      <c r="Q31" s="197"/>
      <c r="R31" s="189"/>
      <c r="S31" s="190"/>
      <c r="T31" s="190"/>
      <c r="U31" s="191"/>
      <c r="V31" s="143">
        <f>O31*R31</f>
        <v>0</v>
      </c>
      <c r="W31" s="144"/>
      <c r="X31" s="144"/>
      <c r="Y31" s="144"/>
      <c r="Z31" s="145"/>
      <c r="AC31" s="14" t="s">
        <v>51</v>
      </c>
      <c r="AD31" s="16">
        <f>市担当者用!$F$8</f>
        <v>21950</v>
      </c>
      <c r="AE31" s="14" t="s">
        <v>52</v>
      </c>
      <c r="AF31" s="9"/>
      <c r="AG31" s="15" t="str">
        <f>IF(R31&lt;=AD31,"OK","単価が誤りです")</f>
        <v>OK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2:58" ht="27" customHeight="1" thickBot="1" x14ac:dyDescent="0.2">
      <c r="B32" s="96" t="s">
        <v>65</v>
      </c>
      <c r="C32" s="97"/>
      <c r="D32" s="97"/>
      <c r="E32" s="97"/>
      <c r="F32" s="97"/>
      <c r="G32" s="132" t="s">
        <v>47</v>
      </c>
      <c r="H32" s="133"/>
      <c r="I32" s="133"/>
      <c r="J32" s="134"/>
      <c r="K32" s="132" t="s">
        <v>50</v>
      </c>
      <c r="L32" s="133"/>
      <c r="M32" s="133"/>
      <c r="N32" s="134"/>
      <c r="O32" s="192"/>
      <c r="P32" s="193"/>
      <c r="Q32" s="194"/>
      <c r="R32" s="118">
        <f>市担当者用!$F$5</f>
        <v>4000</v>
      </c>
      <c r="S32" s="119"/>
      <c r="T32" s="119"/>
      <c r="U32" s="138"/>
      <c r="V32" s="118">
        <f>O32*R32</f>
        <v>0</v>
      </c>
      <c r="W32" s="119"/>
      <c r="X32" s="119"/>
      <c r="Y32" s="119"/>
      <c r="Z32" s="120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2:54" ht="27" customHeight="1" thickBot="1" x14ac:dyDescent="0.2">
      <c r="B33" s="130"/>
      <c r="C33" s="131"/>
      <c r="D33" s="131"/>
      <c r="E33" s="131"/>
      <c r="F33" s="131"/>
      <c r="G33" s="121"/>
      <c r="H33" s="122"/>
      <c r="I33" s="122"/>
      <c r="J33" s="123"/>
      <c r="K33" s="121" t="s">
        <v>64</v>
      </c>
      <c r="L33" s="122"/>
      <c r="M33" s="122"/>
      <c r="N33" s="123"/>
      <c r="O33" s="189"/>
      <c r="P33" s="190"/>
      <c r="Q33" s="191"/>
      <c r="R33" s="189"/>
      <c r="S33" s="190"/>
      <c r="T33" s="190"/>
      <c r="U33" s="191"/>
      <c r="V33" s="127">
        <f t="shared" ref="V33:V34" si="1">O33*R33</f>
        <v>0</v>
      </c>
      <c r="W33" s="128"/>
      <c r="X33" s="128"/>
      <c r="Y33" s="128"/>
      <c r="Z33" s="129"/>
      <c r="AC33" s="14" t="s">
        <v>51</v>
      </c>
      <c r="AD33" s="16">
        <f>市担当者用!$F$6</f>
        <v>8750</v>
      </c>
      <c r="AE33" s="14" t="s">
        <v>52</v>
      </c>
      <c r="AF33" s="9"/>
      <c r="AG33" s="15" t="str">
        <f>IF(R33&lt;=AD33,"OK","単価が誤りです")</f>
        <v>OK</v>
      </c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2:54" ht="27" customHeight="1" thickBot="1" x14ac:dyDescent="0.2">
      <c r="B34" s="130"/>
      <c r="C34" s="131"/>
      <c r="D34" s="131"/>
      <c r="E34" s="131"/>
      <c r="F34" s="131"/>
      <c r="G34" s="121" t="s">
        <v>48</v>
      </c>
      <c r="H34" s="122"/>
      <c r="I34" s="122"/>
      <c r="J34" s="123"/>
      <c r="K34" s="121" t="s">
        <v>50</v>
      </c>
      <c r="L34" s="122"/>
      <c r="M34" s="122"/>
      <c r="N34" s="123"/>
      <c r="O34" s="189"/>
      <c r="P34" s="190"/>
      <c r="Q34" s="191"/>
      <c r="R34" s="127">
        <f>市担当者用!$F$7</f>
        <v>10000</v>
      </c>
      <c r="S34" s="128"/>
      <c r="T34" s="128"/>
      <c r="U34" s="139"/>
      <c r="V34" s="127">
        <f t="shared" si="1"/>
        <v>0</v>
      </c>
      <c r="W34" s="128"/>
      <c r="X34" s="128"/>
      <c r="Y34" s="128"/>
      <c r="Z34" s="12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2:54" ht="27" customHeight="1" thickBot="1" x14ac:dyDescent="0.2">
      <c r="B35" s="130"/>
      <c r="C35" s="131"/>
      <c r="D35" s="131"/>
      <c r="E35" s="131"/>
      <c r="F35" s="131"/>
      <c r="G35" s="110"/>
      <c r="H35" s="111"/>
      <c r="I35" s="111"/>
      <c r="J35" s="112"/>
      <c r="K35" s="121" t="s">
        <v>64</v>
      </c>
      <c r="L35" s="122"/>
      <c r="M35" s="122"/>
      <c r="N35" s="123"/>
      <c r="O35" s="195"/>
      <c r="P35" s="196"/>
      <c r="Q35" s="197"/>
      <c r="R35" s="189"/>
      <c r="S35" s="190"/>
      <c r="T35" s="190"/>
      <c r="U35" s="191"/>
      <c r="V35" s="143">
        <f>O35*R35</f>
        <v>0</v>
      </c>
      <c r="W35" s="144"/>
      <c r="X35" s="144"/>
      <c r="Y35" s="144"/>
      <c r="Z35" s="145"/>
      <c r="AC35" s="14" t="s">
        <v>51</v>
      </c>
      <c r="AD35" s="16">
        <f>市担当者用!$F$8</f>
        <v>21950</v>
      </c>
      <c r="AE35" s="14" t="s">
        <v>52</v>
      </c>
      <c r="AF35" s="9"/>
      <c r="AG35" s="15" t="str">
        <f>IF(R35&lt;=AD35,"OK","単価が誤りです")</f>
        <v>OK</v>
      </c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2:54" s="9" customFormat="1" ht="23.1" customHeight="1" thickBot="1" x14ac:dyDescent="0.2">
      <c r="B36" s="146" t="s">
        <v>23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8">
        <f>SUM(O28:Q35)</f>
        <v>0</v>
      </c>
      <c r="P36" s="148"/>
      <c r="Q36" s="148"/>
      <c r="R36" s="149"/>
      <c r="S36" s="150"/>
      <c r="T36" s="150"/>
      <c r="U36" s="151"/>
      <c r="V36" s="148">
        <f>SUM(V28:Z35)</f>
        <v>0</v>
      </c>
      <c r="W36" s="148"/>
      <c r="X36" s="148"/>
      <c r="Y36" s="152"/>
      <c r="Z36" s="153"/>
    </row>
    <row r="37" spans="2:54" s="9" customFormat="1" ht="17.100000000000001" customHeight="1" x14ac:dyDescent="0.15">
      <c r="B37" s="37" t="s">
        <v>62</v>
      </c>
      <c r="C37" s="37" t="s">
        <v>61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2:54" s="9" customFormat="1" ht="12.95" customHeight="1" x14ac:dyDescent="0.15">
      <c r="B38" s="34" t="s">
        <v>66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2:54" s="9" customFormat="1" ht="15" customHeight="1" x14ac:dyDescent="0.15">
      <c r="B39" s="34" t="s">
        <v>67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2:54" ht="17.100000000000001" customHeight="1" x14ac:dyDescent="0.15">
      <c r="B40" s="36" t="s">
        <v>59</v>
      </c>
      <c r="C40" s="36" t="s">
        <v>60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2:54" ht="17.100000000000001" customHeight="1" x14ac:dyDescent="0.15">
      <c r="B41" s="35" t="s">
        <v>58</v>
      </c>
      <c r="C41" s="198" t="str">
        <f>"区分が「低所得者*2」の方の単価は、医療機関の設定額です。ただし上限額は、生ワクチン"&amp;TEXT(市担当者用!$F$6,"#,##0")&amp;"円、組換えワクチン"&amp;TEXT(市担当者用!$F$8,"#,##0")&amp;"円とします。"</f>
        <v>区分が「低所得者*2」の方の単価は、医療機関の設定額です。ただし上限額は、生ワクチン8,750円、組換えワクチン21,950円とします。</v>
      </c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</row>
    <row r="42" spans="2:54" ht="17.100000000000001" customHeight="1" x14ac:dyDescent="0.15">
      <c r="B42" s="5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</row>
  </sheetData>
  <sheetProtection sheet="1" scenarios="1" formatCells="0" formatColumns="0" formatRows="0" insertColumns="0" insertRows="0" deleteColumns="0" deleteRows="0" sort="0"/>
  <protectedRanges>
    <protectedRange sqref="V22 Y4 M8:Z11 L14:L15 O15 M16:Z17 S22 T4:U4" name="範囲1"/>
    <protectedRange sqref="W23:W24 S23:U24" name="範囲1_1_2"/>
    <protectedRange sqref="M12:Z12" name="範囲1_1"/>
  </protectedRanges>
  <mergeCells count="75">
    <mergeCell ref="L14:N14"/>
    <mergeCell ref="S14:V14"/>
    <mergeCell ref="O15:Z15"/>
    <mergeCell ref="U4:V4"/>
    <mergeCell ref="U22:V22"/>
    <mergeCell ref="Q24:Y24"/>
    <mergeCell ref="O34:Q34"/>
    <mergeCell ref="V34:Z34"/>
    <mergeCell ref="O35:Q35"/>
    <mergeCell ref="V35:Z35"/>
    <mergeCell ref="O32:Q32"/>
    <mergeCell ref="V32:Z32"/>
    <mergeCell ref="O33:Q33"/>
    <mergeCell ref="V33:Z33"/>
    <mergeCell ref="R32:U32"/>
    <mergeCell ref="R33:U33"/>
    <mergeCell ref="O28:Q28"/>
    <mergeCell ref="O29:Q29"/>
    <mergeCell ref="V28:Z28"/>
    <mergeCell ref="V29:Z29"/>
    <mergeCell ref="O30:Q30"/>
    <mergeCell ref="B36:N36"/>
    <mergeCell ref="O36:Q36"/>
    <mergeCell ref="V36:Z36"/>
    <mergeCell ref="R34:U34"/>
    <mergeCell ref="R35:U35"/>
    <mergeCell ref="R36:U36"/>
    <mergeCell ref="G34:J35"/>
    <mergeCell ref="K34:N34"/>
    <mergeCell ref="K35:N35"/>
    <mergeCell ref="O31:Q31"/>
    <mergeCell ref="V30:Z30"/>
    <mergeCell ref="V31:Z31"/>
    <mergeCell ref="R28:U28"/>
    <mergeCell ref="R29:U29"/>
    <mergeCell ref="R30:U30"/>
    <mergeCell ref="R31:U31"/>
    <mergeCell ref="K33:N33"/>
    <mergeCell ref="G26:J27"/>
    <mergeCell ref="G28:J29"/>
    <mergeCell ref="K29:N29"/>
    <mergeCell ref="K28:N28"/>
    <mergeCell ref="K26:N27"/>
    <mergeCell ref="B28:F31"/>
    <mergeCell ref="B32:F35"/>
    <mergeCell ref="W14:Z14"/>
    <mergeCell ref="L16:Z16"/>
    <mergeCell ref="L17:Z17"/>
    <mergeCell ref="O26:Q26"/>
    <mergeCell ref="O27:Q27"/>
    <mergeCell ref="R26:U26"/>
    <mergeCell ref="R27:U27"/>
    <mergeCell ref="V26:Z26"/>
    <mergeCell ref="V27:Z27"/>
    <mergeCell ref="G30:J31"/>
    <mergeCell ref="K30:N30"/>
    <mergeCell ref="K31:N31"/>
    <mergeCell ref="G32:J33"/>
    <mergeCell ref="K32:N32"/>
    <mergeCell ref="C41:Z42"/>
    <mergeCell ref="S2:Z2"/>
    <mergeCell ref="B5:I5"/>
    <mergeCell ref="I23:P23"/>
    <mergeCell ref="Q23:Z23"/>
    <mergeCell ref="I24:O24"/>
    <mergeCell ref="B19:Z19"/>
    <mergeCell ref="B21:T21"/>
    <mergeCell ref="B22:G22"/>
    <mergeCell ref="H22:N22"/>
    <mergeCell ref="P22:R22"/>
    <mergeCell ref="W22:X22"/>
    <mergeCell ref="C23:C24"/>
    <mergeCell ref="D23:H23"/>
    <mergeCell ref="D24:H24"/>
    <mergeCell ref="B26:F27"/>
  </mergeCells>
  <phoneticPr fontId="2"/>
  <conditionalFormatting sqref="R29:U29">
    <cfRule type="cellIs" dxfId="7" priority="7" operator="greaterThan">
      <formula>AD29</formula>
    </cfRule>
  </conditionalFormatting>
  <conditionalFormatting sqref="R31:U31">
    <cfRule type="cellIs" dxfId="6" priority="3" operator="greaterThan">
      <formula>AD31</formula>
    </cfRule>
  </conditionalFormatting>
  <conditionalFormatting sqref="R33:U33">
    <cfRule type="cellIs" dxfId="5" priority="2" operator="greaterThan">
      <formula>AD33</formula>
    </cfRule>
  </conditionalFormatting>
  <conditionalFormatting sqref="R35:U35">
    <cfRule type="cellIs" dxfId="4" priority="1" operator="greaterThan">
      <formula>AD35</formula>
    </cfRule>
  </conditionalFormatting>
  <conditionalFormatting sqref="AG29">
    <cfRule type="cellIs" dxfId="3" priority="12" operator="equal">
      <formula>"単価が誤りです"</formula>
    </cfRule>
  </conditionalFormatting>
  <conditionalFormatting sqref="AG31">
    <cfRule type="cellIs" dxfId="2" priority="11" operator="equal">
      <formula>"単価が誤りです"</formula>
    </cfRule>
  </conditionalFormatting>
  <conditionalFormatting sqref="AG33">
    <cfRule type="cellIs" dxfId="1" priority="10" operator="equal">
      <formula>"単価が誤りです"</formula>
    </cfRule>
  </conditionalFormatting>
  <conditionalFormatting sqref="AG35">
    <cfRule type="cellIs" dxfId="0" priority="9" operator="equal">
      <formula>"単価が誤りです"</formula>
    </cfRule>
  </conditionalFormatting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A9FE-6D2D-4704-A250-C6BE82BBCF57}">
  <sheetPr>
    <tabColor theme="0" tint="-0.34998626667073579"/>
  </sheetPr>
  <dimension ref="B2:G8"/>
  <sheetViews>
    <sheetView workbookViewId="0">
      <selection activeCell="L16" sqref="L16"/>
    </sheetView>
  </sheetViews>
  <sheetFormatPr defaultRowHeight="13.5" x14ac:dyDescent="0.15"/>
  <cols>
    <col min="1" max="1" width="3.625" style="1" customWidth="1"/>
    <col min="2" max="2" width="5.5" style="1" customWidth="1"/>
    <col min="3" max="3" width="6.5" style="1" customWidth="1"/>
    <col min="4" max="4" width="5.25" style="1" customWidth="1"/>
    <col min="5" max="5" width="13.25" style="1" customWidth="1"/>
    <col min="6" max="6" width="13.375" style="1" customWidth="1"/>
    <col min="7" max="7" width="4" style="2" customWidth="1"/>
    <col min="8" max="16384" width="9" style="1"/>
  </cols>
  <sheetData>
    <row r="2" spans="2:7" ht="18.75" customHeight="1" x14ac:dyDescent="0.15">
      <c r="B2" s="2" t="s">
        <v>54</v>
      </c>
      <c r="C2" s="33">
        <v>8</v>
      </c>
      <c r="D2" s="2" t="s">
        <v>55</v>
      </c>
      <c r="E2" s="1" t="s">
        <v>56</v>
      </c>
    </row>
    <row r="4" spans="2:7" ht="27.75" customHeight="1" x14ac:dyDescent="0.15">
      <c r="B4" s="219" t="s">
        <v>40</v>
      </c>
      <c r="C4" s="219"/>
      <c r="D4" s="219"/>
      <c r="E4" s="3" t="s">
        <v>57</v>
      </c>
      <c r="F4" s="219" t="s">
        <v>45</v>
      </c>
      <c r="G4" s="219"/>
    </row>
    <row r="5" spans="2:7" ht="27.75" customHeight="1" x14ac:dyDescent="0.15">
      <c r="B5" s="219" t="s">
        <v>38</v>
      </c>
      <c r="C5" s="219"/>
      <c r="D5" s="219"/>
      <c r="E5" s="3" t="s">
        <v>43</v>
      </c>
      <c r="F5" s="32">
        <v>4000</v>
      </c>
      <c r="G5" s="24" t="s">
        <v>34</v>
      </c>
    </row>
    <row r="6" spans="2:7" ht="27.75" customHeight="1" x14ac:dyDescent="0.15">
      <c r="B6" s="219"/>
      <c r="C6" s="219"/>
      <c r="D6" s="219"/>
      <c r="E6" s="3" t="s">
        <v>44</v>
      </c>
      <c r="F6" s="32">
        <v>8750</v>
      </c>
      <c r="G6" s="24" t="s">
        <v>34</v>
      </c>
    </row>
    <row r="7" spans="2:7" ht="27.75" customHeight="1" x14ac:dyDescent="0.15">
      <c r="B7" s="219" t="s">
        <v>41</v>
      </c>
      <c r="C7" s="219"/>
      <c r="D7" s="219"/>
      <c r="E7" s="3" t="s">
        <v>43</v>
      </c>
      <c r="F7" s="32">
        <v>10000</v>
      </c>
      <c r="G7" s="24" t="s">
        <v>34</v>
      </c>
    </row>
    <row r="8" spans="2:7" ht="27.75" customHeight="1" x14ac:dyDescent="0.15">
      <c r="B8" s="219"/>
      <c r="C8" s="219"/>
      <c r="D8" s="219"/>
      <c r="E8" s="3" t="s">
        <v>44</v>
      </c>
      <c r="F8" s="32">
        <v>21950</v>
      </c>
      <c r="G8" s="24" t="s">
        <v>34</v>
      </c>
    </row>
  </sheetData>
  <mergeCells count="4">
    <mergeCell ref="B5:D6"/>
    <mergeCell ref="B7:D8"/>
    <mergeCell ref="F4:G4"/>
    <mergeCell ref="B4:D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計算式なし</vt:lpstr>
      <vt:lpstr>計算式あり</vt:lpstr>
      <vt:lpstr>【インボイス】計算式あり</vt:lpstr>
      <vt:lpstr>市担当者用</vt:lpstr>
      <vt:lpstr>【インボイス】計算式あり!Print_Area</vt:lpstr>
      <vt:lpstr>計算式あり!Print_Area</vt:lpstr>
      <vt:lpstr>計算式なし!Print_Area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さ 佐々木　有里佳</cp:lastModifiedBy>
  <cp:lastPrinted>2026-02-04T05:29:50Z</cp:lastPrinted>
  <dcterms:created xsi:type="dcterms:W3CDTF">2006-08-24T07:41:42Z</dcterms:created>
  <dcterms:modified xsi:type="dcterms:W3CDTF">2026-04-20T05:59:23Z</dcterms:modified>
</cp:coreProperties>
</file>